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ера\Desktop\АДМИНИСТРАЦИЯ\МОИ ДОКУМЕНТЫ\ПОСТАНОВЛЕНИЯ АДМИНИСТРАЦИИ\2025 год\январь 2025г\"/>
    </mc:Choice>
  </mc:AlternateContent>
  <bookViews>
    <workbookView xWindow="0" yWindow="0" windowWidth="23040" windowHeight="8616" tabRatio="866"/>
  </bookViews>
  <sheets>
    <sheet name="Ковалевское с.п." sheetId="24" r:id="rId1"/>
    <sheet name="Пояснения" sheetId="2" r:id="rId2"/>
  </sheets>
  <calcPr calcId="162913"/>
</workbook>
</file>

<file path=xl/calcChain.xml><?xml version="1.0" encoding="utf-8"?>
<calcChain xmlns="http://schemas.openxmlformats.org/spreadsheetml/2006/main">
  <c r="H18" i="24" l="1"/>
  <c r="K56" i="24" l="1"/>
  <c r="K55" i="24"/>
  <c r="K54" i="24"/>
  <c r="K53" i="24"/>
  <c r="H53" i="24"/>
  <c r="K52" i="24"/>
  <c r="K51" i="24"/>
  <c r="H51" i="24"/>
  <c r="K50" i="24"/>
  <c r="K49" i="24"/>
  <c r="H48" i="24"/>
  <c r="K48" i="24" s="1"/>
  <c r="H47" i="24"/>
  <c r="K47" i="24" s="1"/>
  <c r="K46" i="24"/>
  <c r="K45" i="24"/>
  <c r="K44" i="24"/>
  <c r="K43" i="24"/>
  <c r="K42" i="24"/>
  <c r="K41" i="24"/>
  <c r="K40" i="24"/>
  <c r="K39" i="24"/>
  <c r="K38" i="24"/>
  <c r="K37" i="24"/>
  <c r="K36" i="24"/>
  <c r="K35" i="24"/>
  <c r="K34" i="24"/>
  <c r="K33" i="24"/>
  <c r="H32" i="24"/>
  <c r="K32" i="24" s="1"/>
  <c r="K31" i="24"/>
  <c r="K30" i="24"/>
  <c r="K29" i="24"/>
  <c r="K28" i="24"/>
  <c r="K27" i="24"/>
  <c r="H26" i="24"/>
  <c r="K26" i="24" s="1"/>
  <c r="K25" i="24"/>
  <c r="K24" i="24"/>
  <c r="K23" i="24"/>
  <c r="K22" i="24"/>
  <c r="J21" i="24"/>
  <c r="J10" i="24" s="1"/>
  <c r="H20" i="24"/>
  <c r="K20" i="24" s="1"/>
  <c r="K19" i="24"/>
  <c r="H19" i="24"/>
  <c r="K18" i="24"/>
  <c r="K17" i="24"/>
  <c r="K16" i="24"/>
  <c r="H16" i="24"/>
  <c r="K15" i="24"/>
  <c r="K14" i="24"/>
  <c r="H13" i="24"/>
  <c r="K13" i="24" s="1"/>
  <c r="K12" i="24"/>
  <c r="K11" i="24"/>
  <c r="I10" i="24"/>
  <c r="K10" i="24" l="1"/>
  <c r="K21" i="24"/>
  <c r="H10" i="24"/>
</calcChain>
</file>

<file path=xl/sharedStrings.xml><?xml version="1.0" encoding="utf-8"?>
<sst xmlns="http://schemas.openxmlformats.org/spreadsheetml/2006/main" count="262" uniqueCount="129">
  <si>
    <t>Наименование муниципального образования (городского/сельского поселения)</t>
  </si>
  <si>
    <t>Протяженность по типу покрытия (км)</t>
  </si>
  <si>
    <t>Твердое покрытие, км</t>
  </si>
  <si>
    <t xml:space="preserve">В т.ч. усовершенствованное (из гр.7), км </t>
  </si>
  <si>
    <t>Грунтовая дорога, км</t>
  </si>
  <si>
    <t>№ п/п</t>
  </si>
  <si>
    <t>Идентификационный номер</t>
  </si>
  <si>
    <t>Элемент улично-дорожной сети (улица, переулок, тупик, аллея и т.д.)</t>
  </si>
  <si>
    <t>Наименование автомобильной дороги</t>
  </si>
  <si>
    <t>Категория дороги         (I-V)</t>
  </si>
  <si>
    <t>Ширина проезжей части</t>
  </si>
  <si>
    <t>проезд</t>
  </si>
  <si>
    <t>V</t>
  </si>
  <si>
    <t>УТВЕРЖДАЮ:</t>
  </si>
  <si>
    <t>Глава администрации</t>
  </si>
  <si>
    <t>Итого</t>
  </si>
  <si>
    <t>улица</t>
  </si>
  <si>
    <t>переулок</t>
  </si>
  <si>
    <t>Перечень автомобильных дорог общего пользования местного значения на территории Ковалевского сельского поселения Лискинского муниципального района Воронежской области</t>
  </si>
  <si>
    <t>Ковалевского сельского поселения</t>
  </si>
  <si>
    <t>__________________Гайдук Е.К.</t>
  </si>
  <si>
    <t xml:space="preserve">Общая протяженность дорог - всего, км </t>
  </si>
  <si>
    <t>20-221-820 ОП МП 01</t>
  </si>
  <si>
    <t>с. Пухово ул. Садовая</t>
  </si>
  <si>
    <t>Ковалевское сельское поселение</t>
  </si>
  <si>
    <t>20-221-820 ОП МП 02</t>
  </si>
  <si>
    <t>с. Пухово ул. Дорожная</t>
  </si>
  <si>
    <t>20-221-820 ОП МП 03</t>
  </si>
  <si>
    <t xml:space="preserve">с. Пухово ул. Мичурина </t>
  </si>
  <si>
    <t>20-221-820 ОП МП 04</t>
  </si>
  <si>
    <t>с. Пухово ул. Мира</t>
  </si>
  <si>
    <t>20-221-820 ОП МП 05</t>
  </si>
  <si>
    <t>с. Пухово ул. Молодежная</t>
  </si>
  <si>
    <t>20-221-820 ОП МП 06</t>
  </si>
  <si>
    <t xml:space="preserve">с. Пухово ул. Школьная </t>
  </si>
  <si>
    <t>20-221-820 ОП МП 07</t>
  </si>
  <si>
    <t>с. Пухово проезд ул. Молодежная - ул. Школьная</t>
  </si>
  <si>
    <t>20-221-820 ОП МП 08</t>
  </si>
  <si>
    <t xml:space="preserve">с. Пухово пер. Советский </t>
  </si>
  <si>
    <t>20-221-820 ОП МП 09</t>
  </si>
  <si>
    <t xml:space="preserve">с. Пухово пер. Первомайский </t>
  </si>
  <si>
    <t>20-221-820 ОП МП 10</t>
  </si>
  <si>
    <t>с. Пухово ул. Центральная</t>
  </si>
  <si>
    <t>20-221-820 ОП МП 11</t>
  </si>
  <si>
    <t>с. Пухово ул. Новоселов</t>
  </si>
  <si>
    <t>20-221-820 ОП МП 12</t>
  </si>
  <si>
    <t>с. Пухово ул. Железнодорожная</t>
  </si>
  <si>
    <t>20-221-820 ОП МП 13</t>
  </si>
  <si>
    <t>с. Ковалево дорога к клатбищу</t>
  </si>
  <si>
    <t>20-221-820 ОП МП 14</t>
  </si>
  <si>
    <t>с. Ковалево ул. Есенина</t>
  </si>
  <si>
    <t>20-221-820 ОП МП 15</t>
  </si>
  <si>
    <t>с. Ковалево ул. Солнечная</t>
  </si>
  <si>
    <t>20-221-820 ОП МП 16</t>
  </si>
  <si>
    <t xml:space="preserve">с. Ковалево ул. Полевая </t>
  </si>
  <si>
    <t>20-221-820 ОП МП 17</t>
  </si>
  <si>
    <t xml:space="preserve">с. Ковалево ул. Виноградная </t>
  </si>
  <si>
    <t>20-221-820 ОП МП 18</t>
  </si>
  <si>
    <t>с. Ковалево ул. Молодежная</t>
  </si>
  <si>
    <t>20-221-820 ОП МП 19</t>
  </si>
  <si>
    <t>с. Ковалево ул. Юбилейная</t>
  </si>
  <si>
    <t>20-221-820 ОП МП 20</t>
  </si>
  <si>
    <t>с. Ковалево ул. Ленина - ул. Молодежная</t>
  </si>
  <si>
    <t>20-221-820 ОП МП 21</t>
  </si>
  <si>
    <t>с. Ковалево 3 пер. Ленина</t>
  </si>
  <si>
    <t>20-221-820 ОП МП 22</t>
  </si>
  <si>
    <t xml:space="preserve">с. Ковалево ул. Советская </t>
  </si>
  <si>
    <t>20-221-820 ОП МП 23</t>
  </si>
  <si>
    <t>с. Ковалево 2 пер. Ленина</t>
  </si>
  <si>
    <t>20-221-820 ОП МП 24</t>
  </si>
  <si>
    <t>с. Ковалево проезд ул. Советская - ул. Широкова</t>
  </si>
  <si>
    <t>20-221-820 ОП МП 25</t>
  </si>
  <si>
    <t>с. Ковалево 1 пер. Ленина</t>
  </si>
  <si>
    <t>20-221-820 ОП МП 26</t>
  </si>
  <si>
    <t>с. Ковалево ул. Школьная</t>
  </si>
  <si>
    <t>20-221-820 ОП МП 27</t>
  </si>
  <si>
    <t>с. Ковалево ул. Широкова</t>
  </si>
  <si>
    <t>20-221-820 ОП МП 28</t>
  </si>
  <si>
    <t>с. Ковалево ул. Мичурина</t>
  </si>
  <si>
    <t>20-221-820 ОП МП 29</t>
  </si>
  <si>
    <t xml:space="preserve">с. Ковалево ул. Садовая </t>
  </si>
  <si>
    <t>20-221-820 ОП МП 30</t>
  </si>
  <si>
    <t>с. Ковалево ул. Гагарина</t>
  </si>
  <si>
    <t>20-221-820 ОП МП 31</t>
  </si>
  <si>
    <t>с. Ковалево ул. Победы</t>
  </si>
  <si>
    <t>20-221-820 ОП МП 32</t>
  </si>
  <si>
    <t>с. Ковалево ул. Мира</t>
  </si>
  <si>
    <t>20-221-820 ОП МП 33</t>
  </si>
  <si>
    <t>с. Мелахино - х. Щербаково</t>
  </si>
  <si>
    <t>20-221-820 ОП МП 34</t>
  </si>
  <si>
    <t>с.Пухово ул.Центральная - с.Ковалёво</t>
  </si>
  <si>
    <t>20-221-820 ОП МП 35</t>
  </si>
  <si>
    <t xml:space="preserve">х. Путчино ул. Мира </t>
  </si>
  <si>
    <t>20-221-820 ОП МП 36</t>
  </si>
  <si>
    <t>х. Путчино ул. Кленовая</t>
  </si>
  <si>
    <t>20-221-820 ОП МП 37</t>
  </si>
  <si>
    <t>х. Путчино ул. Советская</t>
  </si>
  <si>
    <t>20-221-820 ОП МП 38</t>
  </si>
  <si>
    <t xml:space="preserve">х. Путчино ул. Пушкина </t>
  </si>
  <si>
    <t>20-221-820 ОП МП 39</t>
  </si>
  <si>
    <t>х. Демченков подъезд к ферме КРС</t>
  </si>
  <si>
    <t>20-221-820 ОП МП 40</t>
  </si>
  <si>
    <t xml:space="preserve">х. Демченков ул. Мира </t>
  </si>
  <si>
    <t>20-221-820 ОП МП 41</t>
  </si>
  <si>
    <t xml:space="preserve">с. Мелахино ул. Черемушки </t>
  </si>
  <si>
    <t>20-221-820 ОП МП 42</t>
  </si>
  <si>
    <t xml:space="preserve">с. Мелахино ул. Вишневая </t>
  </si>
  <si>
    <t>20-221-820 ОП МП 43</t>
  </si>
  <si>
    <t>с. Миссево ул. Ветеранов</t>
  </si>
  <si>
    <t>20-221-820 ОП МП 44</t>
  </si>
  <si>
    <t>х. Путчино - с. Пухово</t>
  </si>
  <si>
    <t>20-221-820 ОП МП 45</t>
  </si>
  <si>
    <t>с. Ковалево - с. Лиски</t>
  </si>
  <si>
    <t>20-221-820 ОП МП 46</t>
  </si>
  <si>
    <t>х. Шепелев - с. Мелахино</t>
  </si>
  <si>
    <r>
      <rPr>
        <b/>
        <sz val="12"/>
        <color indexed="8"/>
        <rFont val="Calibri"/>
        <family val="2"/>
        <charset val="204"/>
      </rPr>
      <t>Элемент улично-дорожной сети</t>
    </r>
    <r>
      <rPr>
        <sz val="11"/>
        <color theme="1"/>
        <rFont val="Calibri"/>
        <family val="2"/>
        <charset val="204"/>
        <scheme val="minor"/>
      </rPr>
      <t xml:space="preserve"> определяется согласно приказу Минфина России от 05.11.2015 № 171н, указывается </t>
    </r>
    <r>
      <rPr>
        <b/>
        <sz val="11"/>
        <color indexed="8"/>
        <rFont val="Calibri"/>
        <family val="2"/>
        <charset val="204"/>
      </rPr>
      <t>полностью</t>
    </r>
    <r>
      <rPr>
        <sz val="11"/>
        <color theme="1"/>
        <rFont val="Calibri"/>
        <family val="2"/>
        <charset val="204"/>
        <scheme val="minor"/>
      </rPr>
      <t xml:space="preserve"> (без сокращений)</t>
    </r>
  </si>
  <si>
    <r>
      <rPr>
        <sz val="11"/>
        <color theme="1"/>
        <rFont val="Calibri"/>
        <family val="2"/>
        <charset val="204"/>
        <scheme val="minor"/>
      </rPr>
      <t>1. К вопросам местного значения муниципального района относятся: ......
5)Дорожная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</t>
    </r>
    <r>
      <rPr>
        <b/>
        <sz val="11"/>
        <color indexed="8"/>
        <rFont val="Calibri"/>
        <family val="2"/>
        <charset val="204"/>
      </rPr>
      <t>пункт 5 части 1 статьи 15 федерального закона от 06.10.2003 № 131-ФЗ «Об общих принципах организации местного самоуправления в Российской Федерации»</t>
    </r>
    <r>
      <rPr>
        <sz val="11"/>
        <color theme="1"/>
        <rFont val="Calibri"/>
        <family val="2"/>
        <charset val="204"/>
        <scheme val="minor"/>
      </rPr>
      <t xml:space="preserve">)
</t>
    </r>
  </si>
  <si>
    <r>
      <rPr>
        <sz val="11"/>
        <color theme="1"/>
        <rFont val="Calibri"/>
        <family val="2"/>
        <charset val="204"/>
        <scheme val="minor"/>
      </rPr>
      <t>Дорожная деятельность в отношении автомобильных дорог местного значения в границах населенных пунктов сельского поселения не относится к вопросам местного значения сельских поселений (</t>
    </r>
    <r>
      <rPr>
        <b/>
        <sz val="11"/>
        <color indexed="8"/>
        <rFont val="Calibri"/>
        <family val="2"/>
        <charset val="204"/>
      </rPr>
      <t>часть 3 статьи 14 ФЗ №131)</t>
    </r>
    <r>
      <rPr>
        <sz val="11"/>
        <color theme="1"/>
        <rFont val="Calibri"/>
        <family val="2"/>
        <charset val="204"/>
        <scheme val="minor"/>
      </rPr>
      <t xml:space="preserve"> и является компетенцией муниципального района </t>
    </r>
    <r>
      <rPr>
        <b/>
        <sz val="11"/>
        <color indexed="8"/>
        <rFont val="Calibri"/>
        <family val="2"/>
        <charset val="204"/>
      </rPr>
      <t>(часть 3 статьи 14 ФЗ №131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</si>
  <si>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 xml:space="preserve">Автомобильными дорогами общего пользования местного значения городского и сельского поселений являются автомобильные дороги общего пользования в границах населенных пунктов поселения,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частных автомобильных дорог</t>
    </r>
    <r>
      <rPr>
        <b/>
        <sz val="11"/>
        <color indexed="8"/>
        <rFont val="Calibri"/>
        <family val="2"/>
        <charset val="204"/>
      </rPr>
      <t>.</t>
    </r>
  </si>
  <si>
    <r>
      <rPr>
        <sz val="11"/>
        <color theme="1"/>
        <rFont val="Calibri"/>
        <family val="2"/>
        <charset val="204"/>
        <scheme val="minor"/>
      </rPr>
      <t xml:space="preserve">Автомобильными дорогами общего пользования местного значения муниципального района являются автомобильные дороги общего пользования в границах муниципального района,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автомобильных дорог общего пользования местного значения поселений, частных автомобильных дорог.</t>
    </r>
  </si>
  <si>
    <r>
      <rPr>
        <sz val="11"/>
        <color indexed="8"/>
        <rFont val="Calibri"/>
        <family val="2"/>
        <charset val="204"/>
      </rPr>
      <t xml:space="preserve">По </t>
    </r>
    <r>
      <rPr>
        <b/>
        <sz val="12"/>
        <color indexed="8"/>
        <rFont val="Calibri"/>
        <family val="2"/>
        <charset val="204"/>
      </rPr>
      <t>сельским территориям</t>
    </r>
    <r>
      <rPr>
        <b/>
        <sz val="11"/>
        <color indexed="8"/>
        <rFont val="Calibri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(Распоряжение Правительства РФ от 30.11.2010 N 2136-р "Об утверждении Концепции устойчивого развития сельских территорий Российской Федерации на период до 2020 года") необходимо указывать протяженность автомобильных дорог общего пользования местного значения, </t>
    </r>
    <r>
      <rPr>
        <b/>
        <sz val="11"/>
        <color indexed="8"/>
        <rFont val="Calibri"/>
        <family val="2"/>
        <charset val="204"/>
      </rPr>
      <t xml:space="preserve">в том числе межпоселковые автомобильные дороги </t>
    </r>
    <r>
      <rPr>
        <sz val="11"/>
        <color indexed="8"/>
        <rFont val="Calibri"/>
        <family val="2"/>
        <charset val="204"/>
      </rPr>
      <t>(согласно Приказу Росстата от 31.08.2017 N 564).</t>
    </r>
  </si>
  <si>
    <r>
      <rPr>
        <sz val="11"/>
        <color theme="1"/>
        <rFont val="Calibri"/>
        <family val="2"/>
        <charset val="204"/>
        <scheme val="minor"/>
      </rPr>
      <t xml:space="preserve">Автомобильными дорогами общего пользования местного значения </t>
    </r>
    <r>
      <rPr>
        <b/>
        <sz val="11"/>
        <color indexed="8"/>
        <rFont val="Calibri"/>
        <family val="2"/>
        <charset val="204"/>
      </rPr>
      <t>городского округа</t>
    </r>
    <r>
      <rPr>
        <sz val="11"/>
        <color theme="1"/>
        <rFont val="Calibri"/>
        <family val="2"/>
        <charset val="204"/>
        <scheme val="minor"/>
      </rPr>
      <t xml:space="preserve"> являются автомобильные дороги общего пользования в границах городского округа, за исключением автомобильных дорог общего пользования федерального, регионального или межмуниципального значения, частных автомобильных дорог.</t>
    </r>
  </si>
  <si>
    <r>
      <rPr>
        <sz val="11"/>
        <color theme="1"/>
        <rFont val="Calibri"/>
        <family val="2"/>
        <charset val="204"/>
        <scheme val="minor"/>
      </rPr>
      <t xml:space="preserve">Утверждение перечней автомобильных дорог общего и необщего пользования местного значения </t>
    </r>
    <r>
      <rPr>
        <b/>
        <sz val="12"/>
        <color indexed="8"/>
        <rFont val="Calibri"/>
        <family val="2"/>
        <charset val="204"/>
      </rPr>
      <t>входит в полномочия органов местного самоуправления (п. 5 ст. 13 Федерального закона N 257-ФЗ)</t>
    </r>
    <r>
      <rPr>
        <b/>
        <sz val="11"/>
        <color indexed="8"/>
        <rFont val="Calibri"/>
        <family val="2"/>
        <charset val="204"/>
      </rPr>
      <t>.</t>
    </r>
  </si>
  <si>
    <r>
      <rPr>
        <b/>
        <sz val="12"/>
        <color indexed="8"/>
        <rFont val="Calibri"/>
        <family val="2"/>
        <charset val="204"/>
      </rPr>
      <t>Общая протяженность автомобильных дорог</t>
    </r>
    <r>
      <rPr>
        <sz val="11"/>
        <color theme="1"/>
        <rFont val="Calibri"/>
        <family val="2"/>
        <charset val="204"/>
        <scheme val="minor"/>
      </rPr>
      <t xml:space="preserve"> - протяженность автомобильных дорог с твердым покрытием и грунтовых дорог.</t>
    </r>
  </si>
  <si>
    <r>
      <rPr>
        <b/>
        <sz val="12"/>
        <color indexed="8"/>
        <rFont val="Calibri"/>
        <family val="2"/>
        <charset val="204"/>
      </rPr>
      <t>Грунтовая дорога</t>
    </r>
    <r>
      <rPr>
        <sz val="11"/>
        <color theme="1"/>
        <rFont val="Calibri"/>
        <family val="2"/>
        <charset val="204"/>
        <scheme val="minor"/>
      </rPr>
      <t xml:space="preserve"> - автомобильная дорога, не имеющая твердого покрытия.</t>
    </r>
  </si>
  <si>
    <r>
      <rPr>
        <b/>
        <sz val="12"/>
        <color indexed="8"/>
        <rFont val="Calibri"/>
        <family val="2"/>
        <charset val="204"/>
      </rPr>
      <t xml:space="preserve">Твердое покрытие - </t>
    </r>
    <r>
      <rPr>
        <sz val="12"/>
        <color indexed="8"/>
        <rFont val="Calibri"/>
        <family val="2"/>
        <charset val="204"/>
      </rPr>
      <t>покрытие</t>
    </r>
    <r>
      <rPr>
        <sz val="11"/>
        <color indexed="8"/>
        <rFont val="Calibri"/>
        <family val="2"/>
        <charset val="204"/>
      </rPr>
      <t>,</t>
    </r>
    <r>
      <rPr>
        <sz val="11"/>
        <color theme="1"/>
        <rFont val="Calibri"/>
        <family val="2"/>
        <charset val="204"/>
        <scheme val="minor"/>
      </rPr>
      <t xml:space="preserve"> к которому относится </t>
    </r>
    <r>
      <rPr>
        <u/>
        <sz val="11"/>
        <color indexed="8"/>
        <rFont val="Calibri"/>
        <family val="2"/>
        <charset val="204"/>
      </rPr>
      <t>усовершенствованное покрытие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charset val="204"/>
        <scheme val="minor"/>
      </rPr>
      <t>:</t>
    </r>
  </si>
  <si>
    <r>
      <rPr>
        <sz val="11"/>
        <color theme="1"/>
        <rFont val="Calibri"/>
        <family val="2"/>
        <charset val="204"/>
        <scheme val="minor"/>
      </rPr>
      <t xml:space="preserve"> - </t>
    </r>
    <r>
      <rPr>
        <b/>
        <i/>
        <u/>
        <sz val="11"/>
        <color indexed="8"/>
        <rFont val="Calibri"/>
        <family val="2"/>
        <charset val="204"/>
      </rPr>
      <t>усовершенствованное покрытие:</t>
    </r>
    <r>
      <rPr>
        <sz val="11"/>
        <color theme="1"/>
        <rFont val="Calibri"/>
        <family val="2"/>
        <charset val="204"/>
        <scheme val="minor"/>
      </rPr>
      <t xml:space="preserve"> цементобетонное; асфальтобетонное; из щебня и гравия, обработанных вяжущими материалами</t>
    </r>
  </si>
  <si>
    <r>
      <rPr>
        <sz val="11"/>
        <color theme="1"/>
        <rFont val="Calibri"/>
        <family val="2"/>
        <charset val="204"/>
        <scheme val="minor"/>
      </rPr>
      <t xml:space="preserve"> -</t>
    </r>
    <r>
      <rPr>
        <u/>
        <sz val="11"/>
        <color indexed="8"/>
        <rFont val="Calibri"/>
        <family val="2"/>
        <charset val="204"/>
      </rPr>
      <t xml:space="preserve"> </t>
    </r>
    <r>
      <rPr>
        <b/>
        <i/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charset val="204"/>
        <scheme val="minor"/>
      </rPr>
      <t>: из щебня и гравия (шлака), не обработанных вяжущими материалами; каменные мостовые; из грунтов и местных малопрочных материалов, обработанных вяжущими материалами)</t>
    </r>
  </si>
  <si>
    <t>Приложение к постановлению администрации Ковалёвского сельского поселения №4 от 14.01.2025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</si>
</sst>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vertical="top" wrapText="1"/>
    </xf>
    <xf numFmtId="2" fontId="4" fillId="2" borderId="15" xfId="0" applyNumberFormat="1" applyFont="1" applyFill="1" applyBorder="1" applyAlignment="1" applyProtection="1">
      <alignment vertical="top" wrapText="1"/>
    </xf>
    <xf numFmtId="165" fontId="4" fillId="2" borderId="15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2" fontId="3" fillId="0" borderId="1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right"/>
    </xf>
    <xf numFmtId="0" fontId="0" fillId="0" borderId="15" xfId="0" applyBorder="1" applyAlignment="1" applyProtection="1">
      <alignment horizontal="center" vertical="center" wrapText="1"/>
      <protection locked="0"/>
    </xf>
    <xf numFmtId="165" fontId="2" fillId="0" borderId="1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Border="1" applyProtection="1">
      <protection locked="0"/>
    </xf>
    <xf numFmtId="1" fontId="0" fillId="0" borderId="15" xfId="0" applyNumberFormat="1" applyBorder="1" applyAlignment="1" applyProtection="1">
      <alignment horizontal="center" vertical="center" wrapText="1"/>
      <protection locked="0"/>
    </xf>
    <xf numFmtId="1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Protection="1"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165" fontId="4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2" fontId="4" fillId="2" borderId="15" xfId="0" applyNumberFormat="1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locked="0"/>
    </xf>
    <xf numFmtId="164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2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Обычный" xfId="0" builtinId="0"/>
  </cellStyles>
  <dxfs count="2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workbookViewId="0">
      <selection activeCell="L1" sqref="L1"/>
    </sheetView>
  </sheetViews>
  <sheetFormatPr defaultColWidth="9.109375" defaultRowHeight="14.4"/>
  <cols>
    <col min="1" max="1" width="7.109375" style="21" customWidth="1"/>
    <col min="2" max="2" width="23.88671875" style="21" customWidth="1"/>
    <col min="3" max="3" width="11.5546875" style="21" customWidth="1"/>
    <col min="4" max="4" width="34.109375" style="21" customWidth="1"/>
    <col min="5" max="5" width="22.6640625" style="21" customWidth="1"/>
    <col min="6" max="6" width="10.44140625" style="27" customWidth="1"/>
    <col min="7" max="7" width="10.44140625" style="21" customWidth="1"/>
    <col min="8" max="9" width="12" style="21" customWidth="1"/>
    <col min="10" max="10" width="13.21875" style="21" customWidth="1"/>
    <col min="11" max="11" width="15.109375" style="24" customWidth="1"/>
    <col min="12" max="16384" width="9.109375" style="21"/>
  </cols>
  <sheetData>
    <row r="1" spans="1:11" s="5" customFormat="1" ht="157.19999999999999" customHeight="1">
      <c r="B1" s="4"/>
      <c r="C1" s="33" t="s">
        <v>18</v>
      </c>
      <c r="D1" s="33"/>
      <c r="E1" s="33"/>
      <c r="F1" s="33"/>
      <c r="G1" s="33"/>
      <c r="H1" s="33"/>
      <c r="I1" s="33"/>
      <c r="J1" s="30" t="s">
        <v>128</v>
      </c>
    </row>
    <row r="2" spans="1:11" s="5" customFormat="1">
      <c r="C2" s="6"/>
      <c r="D2" s="6"/>
      <c r="E2" s="6"/>
      <c r="F2" s="6"/>
      <c r="G2" s="6"/>
      <c r="H2" s="6"/>
      <c r="I2" s="6"/>
      <c r="K2" s="17" t="s">
        <v>13</v>
      </c>
    </row>
    <row r="3" spans="1:11" s="5" customFormat="1">
      <c r="C3" s="6"/>
      <c r="D3" s="6"/>
      <c r="E3" s="6"/>
      <c r="F3" s="6"/>
      <c r="G3" s="6"/>
      <c r="H3" s="6"/>
      <c r="I3" s="6"/>
      <c r="K3" s="17" t="s">
        <v>14</v>
      </c>
    </row>
    <row r="4" spans="1:11" s="5" customFormat="1">
      <c r="C4" s="6"/>
      <c r="D4" s="6"/>
      <c r="E4" s="6"/>
      <c r="F4" s="6"/>
      <c r="G4" s="6"/>
      <c r="H4" s="6"/>
      <c r="I4" s="6"/>
      <c r="K4" s="17" t="s">
        <v>19</v>
      </c>
    </row>
    <row r="5" spans="1:11" s="5" customFormat="1">
      <c r="K5" s="17" t="s">
        <v>20</v>
      </c>
    </row>
    <row r="7" spans="1:11" s="20" customFormat="1" ht="41.25" customHeight="1">
      <c r="A7" s="31" t="s">
        <v>5</v>
      </c>
      <c r="B7" s="31" t="s">
        <v>6</v>
      </c>
      <c r="C7" s="31" t="s">
        <v>7</v>
      </c>
      <c r="D7" s="31" t="s">
        <v>8</v>
      </c>
      <c r="E7" s="31" t="s">
        <v>0</v>
      </c>
      <c r="F7" s="31" t="s">
        <v>9</v>
      </c>
      <c r="G7" s="31" t="s">
        <v>10</v>
      </c>
      <c r="H7" s="34" t="s">
        <v>1</v>
      </c>
      <c r="I7" s="34"/>
      <c r="J7" s="35"/>
      <c r="K7" s="31" t="s">
        <v>21</v>
      </c>
    </row>
    <row r="8" spans="1:11" s="20" customFormat="1" ht="60" customHeight="1">
      <c r="A8" s="35"/>
      <c r="B8" s="35"/>
      <c r="C8" s="35"/>
      <c r="D8" s="35"/>
      <c r="E8" s="35"/>
      <c r="F8" s="35"/>
      <c r="G8" s="31"/>
      <c r="H8" s="7" t="s">
        <v>2</v>
      </c>
      <c r="I8" s="7" t="s">
        <v>3</v>
      </c>
      <c r="J8" s="18" t="s">
        <v>4</v>
      </c>
      <c r="K8" s="32"/>
    </row>
    <row r="9" spans="1:11" s="20" customFormat="1" ht="21.75" customHeight="1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3">
        <v>6</v>
      </c>
      <c r="G9" s="23">
        <v>7</v>
      </c>
      <c r="H9" s="23">
        <v>8</v>
      </c>
      <c r="I9" s="22">
        <v>9</v>
      </c>
      <c r="J9" s="22">
        <v>10</v>
      </c>
      <c r="K9" s="25">
        <v>11</v>
      </c>
    </row>
    <row r="10" spans="1:11" s="20" customFormat="1" ht="29.25" customHeight="1">
      <c r="A10" s="8" t="s">
        <v>15</v>
      </c>
      <c r="B10" s="9"/>
      <c r="C10" s="9"/>
      <c r="D10" s="9"/>
      <c r="E10" s="9"/>
      <c r="F10" s="28"/>
      <c r="G10" s="10"/>
      <c r="H10" s="11">
        <f>SUM(H11:H56)</f>
        <v>27.437999999999995</v>
      </c>
      <c r="I10" s="11">
        <f>SUM(I11:I56)</f>
        <v>15.974000000000004</v>
      </c>
      <c r="J10" s="11">
        <f>SUM(J11:J56)</f>
        <v>25.326000000000001</v>
      </c>
      <c r="K10" s="26">
        <f>SUM(K11:K56)</f>
        <v>52.763999999999996</v>
      </c>
    </row>
    <row r="11" spans="1:11" s="20" customFormat="1" ht="29.25" customHeight="1">
      <c r="A11" s="18">
        <v>1</v>
      </c>
      <c r="B11" s="12" t="s">
        <v>22</v>
      </c>
      <c r="C11" s="13" t="s">
        <v>16</v>
      </c>
      <c r="D11" s="14" t="s">
        <v>23</v>
      </c>
      <c r="E11" s="15" t="s">
        <v>24</v>
      </c>
      <c r="F11" s="18" t="s">
        <v>12</v>
      </c>
      <c r="G11" s="16">
        <v>4</v>
      </c>
      <c r="H11" s="19">
        <v>0.74</v>
      </c>
      <c r="I11" s="19">
        <v>0.74</v>
      </c>
      <c r="J11" s="19">
        <v>0</v>
      </c>
      <c r="K11" s="26">
        <f>SUM(J11,H11)</f>
        <v>0.74</v>
      </c>
    </row>
    <row r="12" spans="1:11" s="20" customFormat="1" ht="24.6" customHeight="1">
      <c r="A12" s="18">
        <v>2</v>
      </c>
      <c r="B12" s="12" t="s">
        <v>25</v>
      </c>
      <c r="C12" s="13" t="s">
        <v>16</v>
      </c>
      <c r="D12" s="14" t="s">
        <v>26</v>
      </c>
      <c r="E12" s="15" t="s">
        <v>24</v>
      </c>
      <c r="F12" s="18" t="s">
        <v>12</v>
      </c>
      <c r="G12" s="16">
        <v>4</v>
      </c>
      <c r="H12" s="19">
        <v>0.50700000000000001</v>
      </c>
      <c r="I12" s="19">
        <v>0.50700000000000001</v>
      </c>
      <c r="J12" s="19">
        <v>0</v>
      </c>
      <c r="K12" s="26">
        <f t="shared" ref="K12:K56" si="0">SUM(J12,H12)</f>
        <v>0.50700000000000001</v>
      </c>
    </row>
    <row r="13" spans="1:11" s="20" customFormat="1" ht="32.4" customHeight="1">
      <c r="A13" s="18">
        <v>3</v>
      </c>
      <c r="B13" s="12" t="s">
        <v>27</v>
      </c>
      <c r="C13" s="13" t="s">
        <v>16</v>
      </c>
      <c r="D13" s="14" t="s">
        <v>28</v>
      </c>
      <c r="E13" s="15" t="s">
        <v>24</v>
      </c>
      <c r="F13" s="18" t="s">
        <v>12</v>
      </c>
      <c r="G13" s="16">
        <v>3.5</v>
      </c>
      <c r="H13" s="19">
        <f>0.741</f>
        <v>0.74099999999999999</v>
      </c>
      <c r="I13" s="19">
        <v>0.55100000000000005</v>
      </c>
      <c r="J13" s="19">
        <v>0.57099999999999995</v>
      </c>
      <c r="K13" s="26">
        <f t="shared" si="0"/>
        <v>1.3119999999999998</v>
      </c>
    </row>
    <row r="14" spans="1:11" s="20" customFormat="1" ht="30" customHeight="1">
      <c r="A14" s="18">
        <v>4</v>
      </c>
      <c r="B14" s="12" t="s">
        <v>29</v>
      </c>
      <c r="C14" s="13" t="s">
        <v>16</v>
      </c>
      <c r="D14" s="14" t="s">
        <v>30</v>
      </c>
      <c r="E14" s="15" t="s">
        <v>24</v>
      </c>
      <c r="F14" s="18" t="s">
        <v>12</v>
      </c>
      <c r="G14" s="16">
        <v>3.5</v>
      </c>
      <c r="H14" s="19">
        <v>0.105</v>
      </c>
      <c r="I14" s="19">
        <v>0</v>
      </c>
      <c r="J14" s="19">
        <v>0</v>
      </c>
      <c r="K14" s="26">
        <f t="shared" si="0"/>
        <v>0.105</v>
      </c>
    </row>
    <row r="15" spans="1:11" s="20" customFormat="1" ht="27.6" customHeight="1">
      <c r="A15" s="18">
        <v>5</v>
      </c>
      <c r="B15" s="12" t="s">
        <v>31</v>
      </c>
      <c r="C15" s="13" t="s">
        <v>16</v>
      </c>
      <c r="D15" s="14" t="s">
        <v>32</v>
      </c>
      <c r="E15" s="15" t="s">
        <v>24</v>
      </c>
      <c r="F15" s="18" t="s">
        <v>12</v>
      </c>
      <c r="G15" s="16">
        <v>4</v>
      </c>
      <c r="H15" s="19">
        <v>0.48</v>
      </c>
      <c r="I15" s="19">
        <v>0.48</v>
      </c>
      <c r="J15" s="19">
        <v>0</v>
      </c>
      <c r="K15" s="26">
        <f t="shared" si="0"/>
        <v>0.48</v>
      </c>
    </row>
    <row r="16" spans="1:11" s="20" customFormat="1" ht="31.8" customHeight="1">
      <c r="A16" s="18">
        <v>6</v>
      </c>
      <c r="B16" s="12" t="s">
        <v>33</v>
      </c>
      <c r="C16" s="13" t="s">
        <v>16</v>
      </c>
      <c r="D16" s="14" t="s">
        <v>34</v>
      </c>
      <c r="E16" s="15" t="s">
        <v>24</v>
      </c>
      <c r="F16" s="18" t="s">
        <v>12</v>
      </c>
      <c r="G16" s="16">
        <v>4</v>
      </c>
      <c r="H16" s="19">
        <f>0.67+0.11</f>
        <v>0.78</v>
      </c>
      <c r="I16" s="19">
        <v>0.78</v>
      </c>
      <c r="J16" s="19">
        <v>0</v>
      </c>
      <c r="K16" s="26">
        <f t="shared" si="0"/>
        <v>0.78</v>
      </c>
    </row>
    <row r="17" spans="1:11" s="20" customFormat="1" ht="31.95" customHeight="1">
      <c r="A17" s="18">
        <v>7</v>
      </c>
      <c r="B17" s="12" t="s">
        <v>35</v>
      </c>
      <c r="C17" s="13" t="s">
        <v>11</v>
      </c>
      <c r="D17" s="14" t="s">
        <v>36</v>
      </c>
      <c r="E17" s="15" t="s">
        <v>24</v>
      </c>
      <c r="F17" s="18" t="s">
        <v>12</v>
      </c>
      <c r="G17" s="16">
        <v>3.5</v>
      </c>
      <c r="H17" s="19">
        <v>0</v>
      </c>
      <c r="I17" s="19">
        <v>0</v>
      </c>
      <c r="J17" s="19">
        <v>0.14299999999999999</v>
      </c>
      <c r="K17" s="26">
        <f t="shared" si="0"/>
        <v>0.14299999999999999</v>
      </c>
    </row>
    <row r="18" spans="1:11" s="20" customFormat="1" ht="33" customHeight="1">
      <c r="A18" s="18">
        <v>8</v>
      </c>
      <c r="B18" s="12" t="s">
        <v>37</v>
      </c>
      <c r="C18" s="13" t="s">
        <v>17</v>
      </c>
      <c r="D18" s="14" t="s">
        <v>38</v>
      </c>
      <c r="E18" s="15" t="s">
        <v>24</v>
      </c>
      <c r="F18" s="18" t="s">
        <v>12</v>
      </c>
      <c r="G18" s="16">
        <v>3.5</v>
      </c>
      <c r="H18" s="19">
        <f>0.837</f>
        <v>0.83699999999999997</v>
      </c>
      <c r="I18" s="19">
        <v>0.432</v>
      </c>
      <c r="J18" s="19">
        <v>0</v>
      </c>
      <c r="K18" s="26">
        <f t="shared" si="0"/>
        <v>0.83699999999999997</v>
      </c>
    </row>
    <row r="19" spans="1:11" s="20" customFormat="1" ht="33.6" customHeight="1">
      <c r="A19" s="18">
        <v>9</v>
      </c>
      <c r="B19" s="12" t="s">
        <v>39</v>
      </c>
      <c r="C19" s="13" t="s">
        <v>17</v>
      </c>
      <c r="D19" s="14" t="s">
        <v>40</v>
      </c>
      <c r="E19" s="15" t="s">
        <v>24</v>
      </c>
      <c r="F19" s="18" t="s">
        <v>12</v>
      </c>
      <c r="G19" s="16">
        <v>3.5</v>
      </c>
      <c r="H19" s="19">
        <f>0.24+0.133</f>
        <v>0.373</v>
      </c>
      <c r="I19" s="19">
        <v>0</v>
      </c>
      <c r="J19" s="19">
        <v>0</v>
      </c>
      <c r="K19" s="26">
        <f t="shared" si="0"/>
        <v>0.373</v>
      </c>
    </row>
    <row r="20" spans="1:11" s="20" customFormat="1" ht="28.2" customHeight="1">
      <c r="A20" s="18">
        <v>10</v>
      </c>
      <c r="B20" s="12" t="s">
        <v>41</v>
      </c>
      <c r="C20" s="13" t="s">
        <v>16</v>
      </c>
      <c r="D20" s="14" t="s">
        <v>42</v>
      </c>
      <c r="E20" s="15" t="s">
        <v>24</v>
      </c>
      <c r="F20" s="18" t="s">
        <v>12</v>
      </c>
      <c r="G20" s="16">
        <v>3</v>
      </c>
      <c r="H20" s="19">
        <f>0.6+0.113</f>
        <v>0.71299999999999997</v>
      </c>
      <c r="I20" s="19">
        <v>0</v>
      </c>
      <c r="J20" s="19">
        <v>0</v>
      </c>
      <c r="K20" s="26">
        <f t="shared" si="0"/>
        <v>0.71299999999999997</v>
      </c>
    </row>
    <row r="21" spans="1:11" s="20" customFormat="1" ht="33" customHeight="1">
      <c r="A21" s="18">
        <v>11</v>
      </c>
      <c r="B21" s="12" t="s">
        <v>43</v>
      </c>
      <c r="C21" s="13" t="s">
        <v>16</v>
      </c>
      <c r="D21" s="14" t="s">
        <v>44</v>
      </c>
      <c r="E21" s="15" t="s">
        <v>24</v>
      </c>
      <c r="F21" s="18" t="s">
        <v>12</v>
      </c>
      <c r="G21" s="16">
        <v>4</v>
      </c>
      <c r="H21" s="19">
        <v>0.7</v>
      </c>
      <c r="I21" s="19">
        <v>0.7</v>
      </c>
      <c r="J21" s="19">
        <f>0.404+0.63</f>
        <v>1.034</v>
      </c>
      <c r="K21" s="26">
        <f t="shared" si="0"/>
        <v>1.734</v>
      </c>
    </row>
    <row r="22" spans="1:11" s="20" customFormat="1" ht="31.8" customHeight="1">
      <c r="A22" s="18">
        <v>12</v>
      </c>
      <c r="B22" s="12" t="s">
        <v>45</v>
      </c>
      <c r="C22" s="13" t="s">
        <v>16</v>
      </c>
      <c r="D22" s="14" t="s">
        <v>46</v>
      </c>
      <c r="E22" s="15" t="s">
        <v>24</v>
      </c>
      <c r="F22" s="18" t="s">
        <v>12</v>
      </c>
      <c r="G22" s="16">
        <v>4</v>
      </c>
      <c r="H22" s="19">
        <v>0.55400000000000005</v>
      </c>
      <c r="I22" s="19">
        <v>0.55400000000000005</v>
      </c>
      <c r="J22" s="19">
        <v>0.66500000000000004</v>
      </c>
      <c r="K22" s="26">
        <f t="shared" si="0"/>
        <v>1.2190000000000001</v>
      </c>
    </row>
    <row r="23" spans="1:11" s="20" customFormat="1" ht="28.8" customHeight="1">
      <c r="A23" s="18">
        <v>13</v>
      </c>
      <c r="B23" s="12" t="s">
        <v>47</v>
      </c>
      <c r="C23" s="13" t="s">
        <v>11</v>
      </c>
      <c r="D23" s="14" t="s">
        <v>48</v>
      </c>
      <c r="E23" s="15" t="s">
        <v>24</v>
      </c>
      <c r="F23" s="18" t="s">
        <v>12</v>
      </c>
      <c r="G23" s="16">
        <v>3.5</v>
      </c>
      <c r="H23" s="19">
        <v>0.32600000000000001</v>
      </c>
      <c r="I23" s="19">
        <v>0.32600000000000001</v>
      </c>
      <c r="J23" s="19">
        <v>1.1539999999999999</v>
      </c>
      <c r="K23" s="26">
        <f t="shared" si="0"/>
        <v>1.48</v>
      </c>
    </row>
    <row r="24" spans="1:11" s="20" customFormat="1" ht="25.8" customHeight="1">
      <c r="A24" s="18">
        <v>14</v>
      </c>
      <c r="B24" s="12" t="s">
        <v>49</v>
      </c>
      <c r="C24" s="13" t="s">
        <v>16</v>
      </c>
      <c r="D24" s="14" t="s">
        <v>50</v>
      </c>
      <c r="E24" s="15" t="s">
        <v>24</v>
      </c>
      <c r="F24" s="18" t="s">
        <v>12</v>
      </c>
      <c r="G24" s="16">
        <v>4</v>
      </c>
      <c r="H24" s="19">
        <v>0.39300000000000002</v>
      </c>
      <c r="I24" s="19">
        <v>0</v>
      </c>
      <c r="J24" s="19">
        <v>0.629</v>
      </c>
      <c r="K24" s="26">
        <f t="shared" si="0"/>
        <v>1.022</v>
      </c>
    </row>
    <row r="25" spans="1:11" s="20" customFormat="1" ht="30" customHeight="1">
      <c r="A25" s="18">
        <v>15</v>
      </c>
      <c r="B25" s="12" t="s">
        <v>51</v>
      </c>
      <c r="C25" s="13" t="s">
        <v>16</v>
      </c>
      <c r="D25" s="14" t="s">
        <v>52</v>
      </c>
      <c r="E25" s="15" t="s">
        <v>24</v>
      </c>
      <c r="F25" s="18" t="s">
        <v>12</v>
      </c>
      <c r="G25" s="16">
        <v>4</v>
      </c>
      <c r="H25" s="19">
        <v>0.97</v>
      </c>
      <c r="I25" s="19">
        <v>0.97</v>
      </c>
      <c r="J25" s="19">
        <v>0.82299999999999995</v>
      </c>
      <c r="K25" s="26">
        <f t="shared" si="0"/>
        <v>1.7929999999999999</v>
      </c>
    </row>
    <row r="26" spans="1:11" s="20" customFormat="1" ht="28.2" customHeight="1">
      <c r="A26" s="18">
        <v>16</v>
      </c>
      <c r="B26" s="12" t="s">
        <v>53</v>
      </c>
      <c r="C26" s="13" t="s">
        <v>16</v>
      </c>
      <c r="D26" s="14" t="s">
        <v>54</v>
      </c>
      <c r="E26" s="15" t="s">
        <v>24</v>
      </c>
      <c r="F26" s="18" t="s">
        <v>12</v>
      </c>
      <c r="G26" s="16">
        <v>3.5</v>
      </c>
      <c r="H26" s="19">
        <f>0.13+0.325</f>
        <v>0.45500000000000002</v>
      </c>
      <c r="I26" s="19">
        <v>0.12</v>
      </c>
      <c r="J26" s="19">
        <v>0</v>
      </c>
      <c r="K26" s="26">
        <f t="shared" si="0"/>
        <v>0.45500000000000002</v>
      </c>
    </row>
    <row r="27" spans="1:11" s="20" customFormat="1" ht="30" customHeight="1">
      <c r="A27" s="18">
        <v>17</v>
      </c>
      <c r="B27" s="12" t="s">
        <v>55</v>
      </c>
      <c r="C27" s="13" t="s">
        <v>16</v>
      </c>
      <c r="D27" s="14" t="s">
        <v>56</v>
      </c>
      <c r="E27" s="15" t="s">
        <v>24</v>
      </c>
      <c r="F27" s="18" t="s">
        <v>12</v>
      </c>
      <c r="G27" s="16">
        <v>3.5</v>
      </c>
      <c r="H27" s="19">
        <v>0.46500000000000002</v>
      </c>
      <c r="I27" s="19">
        <v>0.46500000000000002</v>
      </c>
      <c r="J27" s="19">
        <v>0</v>
      </c>
      <c r="K27" s="26">
        <f t="shared" si="0"/>
        <v>0.46500000000000002</v>
      </c>
    </row>
    <row r="28" spans="1:11" s="20" customFormat="1" ht="28.2" customHeight="1">
      <c r="A28" s="18">
        <v>18</v>
      </c>
      <c r="B28" s="12" t="s">
        <v>57</v>
      </c>
      <c r="C28" s="13" t="s">
        <v>16</v>
      </c>
      <c r="D28" s="14" t="s">
        <v>58</v>
      </c>
      <c r="E28" s="15" t="s">
        <v>24</v>
      </c>
      <c r="F28" s="18" t="s">
        <v>12</v>
      </c>
      <c r="G28" s="16">
        <v>3.5</v>
      </c>
      <c r="H28" s="19">
        <v>0.43</v>
      </c>
      <c r="I28" s="19">
        <v>0.43</v>
      </c>
      <c r="J28" s="19">
        <v>0</v>
      </c>
      <c r="K28" s="26">
        <f t="shared" si="0"/>
        <v>0.43</v>
      </c>
    </row>
    <row r="29" spans="1:11" s="20" customFormat="1" ht="30" customHeight="1">
      <c r="A29" s="18">
        <v>19</v>
      </c>
      <c r="B29" s="12" t="s">
        <v>59</v>
      </c>
      <c r="C29" s="13" t="s">
        <v>16</v>
      </c>
      <c r="D29" s="14" t="s">
        <v>60</v>
      </c>
      <c r="E29" s="15" t="s">
        <v>24</v>
      </c>
      <c r="F29" s="18" t="s">
        <v>12</v>
      </c>
      <c r="G29" s="16">
        <v>3.5</v>
      </c>
      <c r="H29" s="19">
        <v>0.32500000000000001</v>
      </c>
      <c r="I29" s="19">
        <v>0.32500000000000001</v>
      </c>
      <c r="J29" s="19">
        <v>0</v>
      </c>
      <c r="K29" s="26">
        <f t="shared" si="0"/>
        <v>0.32500000000000001</v>
      </c>
    </row>
    <row r="30" spans="1:11" s="20" customFormat="1" ht="34.200000000000003" customHeight="1">
      <c r="A30" s="18">
        <v>20</v>
      </c>
      <c r="B30" s="12" t="s">
        <v>61</v>
      </c>
      <c r="C30" s="13" t="s">
        <v>11</v>
      </c>
      <c r="D30" s="14" t="s">
        <v>62</v>
      </c>
      <c r="E30" s="15" t="s">
        <v>24</v>
      </c>
      <c r="F30" s="18" t="s">
        <v>12</v>
      </c>
      <c r="G30" s="16">
        <v>4</v>
      </c>
      <c r="H30" s="19">
        <v>0.24199999999999999</v>
      </c>
      <c r="I30" s="19">
        <v>0.24199999999999999</v>
      </c>
      <c r="J30" s="19">
        <v>0</v>
      </c>
      <c r="K30" s="26">
        <f t="shared" si="0"/>
        <v>0.24199999999999999</v>
      </c>
    </row>
    <row r="31" spans="1:11" s="20" customFormat="1" ht="31.2" customHeight="1">
      <c r="A31" s="18">
        <v>21</v>
      </c>
      <c r="B31" s="12" t="s">
        <v>63</v>
      </c>
      <c r="C31" s="13" t="s">
        <v>17</v>
      </c>
      <c r="D31" s="14" t="s">
        <v>64</v>
      </c>
      <c r="E31" s="15" t="s">
        <v>24</v>
      </c>
      <c r="F31" s="18" t="s">
        <v>12</v>
      </c>
      <c r="G31" s="16">
        <v>3.5</v>
      </c>
      <c r="H31" s="19">
        <v>0.46300000000000002</v>
      </c>
      <c r="I31" s="19">
        <v>0.46300000000000002</v>
      </c>
      <c r="J31" s="19">
        <v>0</v>
      </c>
      <c r="K31" s="26">
        <f t="shared" si="0"/>
        <v>0.46300000000000002</v>
      </c>
    </row>
    <row r="32" spans="1:11" s="20" customFormat="1" ht="28.8" customHeight="1">
      <c r="A32" s="18">
        <v>22</v>
      </c>
      <c r="B32" s="12" t="s">
        <v>65</v>
      </c>
      <c r="C32" s="13" t="s">
        <v>16</v>
      </c>
      <c r="D32" s="14" t="s">
        <v>66</v>
      </c>
      <c r="E32" s="15" t="s">
        <v>24</v>
      </c>
      <c r="F32" s="18" t="s">
        <v>12</v>
      </c>
      <c r="G32" s="16">
        <v>4</v>
      </c>
      <c r="H32" s="19">
        <f>1.19+0.187+0.21</f>
        <v>1.587</v>
      </c>
      <c r="I32" s="19">
        <v>1.587</v>
      </c>
      <c r="J32" s="19">
        <v>0</v>
      </c>
      <c r="K32" s="26">
        <f t="shared" si="0"/>
        <v>1.587</v>
      </c>
    </row>
    <row r="33" spans="1:11" s="20" customFormat="1" ht="27" customHeight="1">
      <c r="A33" s="18">
        <v>23</v>
      </c>
      <c r="B33" s="12" t="s">
        <v>67</v>
      </c>
      <c r="C33" s="13" t="s">
        <v>17</v>
      </c>
      <c r="D33" s="14" t="s">
        <v>68</v>
      </c>
      <c r="E33" s="15" t="s">
        <v>24</v>
      </c>
      <c r="F33" s="18" t="s">
        <v>12</v>
      </c>
      <c r="G33" s="16">
        <v>3.5</v>
      </c>
      <c r="H33" s="19">
        <v>0.255</v>
      </c>
      <c r="I33" s="19">
        <v>0.255</v>
      </c>
      <c r="J33" s="19">
        <v>0</v>
      </c>
      <c r="K33" s="26">
        <f t="shared" si="0"/>
        <v>0.255</v>
      </c>
    </row>
    <row r="34" spans="1:11" s="20" customFormat="1" ht="31.2" customHeight="1">
      <c r="A34" s="18">
        <v>24</v>
      </c>
      <c r="B34" s="12" t="s">
        <v>69</v>
      </c>
      <c r="C34" s="13" t="s">
        <v>11</v>
      </c>
      <c r="D34" s="14" t="s">
        <v>70</v>
      </c>
      <c r="E34" s="15" t="s">
        <v>24</v>
      </c>
      <c r="F34" s="18" t="s">
        <v>12</v>
      </c>
      <c r="G34" s="16">
        <v>3.5</v>
      </c>
      <c r="H34" s="19">
        <v>0</v>
      </c>
      <c r="I34" s="19">
        <v>0</v>
      </c>
      <c r="J34" s="19">
        <v>0.13400000000000001</v>
      </c>
      <c r="K34" s="26">
        <f t="shared" si="0"/>
        <v>0.13400000000000001</v>
      </c>
    </row>
    <row r="35" spans="1:11" s="20" customFormat="1" ht="31.2" customHeight="1">
      <c r="A35" s="18">
        <v>25</v>
      </c>
      <c r="B35" s="12" t="s">
        <v>71</v>
      </c>
      <c r="C35" s="13" t="s">
        <v>17</v>
      </c>
      <c r="D35" s="14" t="s">
        <v>72</v>
      </c>
      <c r="E35" s="15" t="s">
        <v>24</v>
      </c>
      <c r="F35" s="18" t="s">
        <v>12</v>
      </c>
      <c r="G35" s="16">
        <v>4</v>
      </c>
      <c r="H35" s="19">
        <v>0.3</v>
      </c>
      <c r="I35" s="19">
        <v>0.3</v>
      </c>
      <c r="J35" s="19">
        <v>0</v>
      </c>
      <c r="K35" s="26">
        <f t="shared" si="0"/>
        <v>0.3</v>
      </c>
    </row>
    <row r="36" spans="1:11" s="20" customFormat="1" ht="27.6" customHeight="1">
      <c r="A36" s="18">
        <v>26</v>
      </c>
      <c r="B36" s="12" t="s">
        <v>73</v>
      </c>
      <c r="C36" s="13" t="s">
        <v>16</v>
      </c>
      <c r="D36" s="14" t="s">
        <v>74</v>
      </c>
      <c r="E36" s="15" t="s">
        <v>24</v>
      </c>
      <c r="F36" s="18" t="s">
        <v>12</v>
      </c>
      <c r="G36" s="16">
        <v>3.5</v>
      </c>
      <c r="H36" s="19">
        <v>0.83599999999999997</v>
      </c>
      <c r="I36" s="19">
        <v>0.83599999999999997</v>
      </c>
      <c r="J36" s="19">
        <v>0.81</v>
      </c>
      <c r="K36" s="26">
        <f t="shared" si="0"/>
        <v>1.6459999999999999</v>
      </c>
    </row>
    <row r="37" spans="1:11" s="20" customFormat="1" ht="27.6" customHeight="1">
      <c r="A37" s="18">
        <v>27</v>
      </c>
      <c r="B37" s="12" t="s">
        <v>75</v>
      </c>
      <c r="C37" s="13" t="s">
        <v>16</v>
      </c>
      <c r="D37" s="14" t="s">
        <v>76</v>
      </c>
      <c r="E37" s="15" t="s">
        <v>24</v>
      </c>
      <c r="F37" s="18" t="s">
        <v>12</v>
      </c>
      <c r="G37" s="16">
        <v>3.5</v>
      </c>
      <c r="H37" s="19">
        <v>0.25</v>
      </c>
      <c r="I37" s="19">
        <v>0</v>
      </c>
      <c r="J37" s="19">
        <v>0.222</v>
      </c>
      <c r="K37" s="26">
        <f t="shared" si="0"/>
        <v>0.47199999999999998</v>
      </c>
    </row>
    <row r="38" spans="1:11" s="20" customFormat="1" ht="31.2" customHeight="1">
      <c r="A38" s="18">
        <v>28</v>
      </c>
      <c r="B38" s="12" t="s">
        <v>77</v>
      </c>
      <c r="C38" s="13" t="s">
        <v>16</v>
      </c>
      <c r="D38" s="14" t="s">
        <v>78</v>
      </c>
      <c r="E38" s="15" t="s">
        <v>24</v>
      </c>
      <c r="F38" s="18" t="s">
        <v>12</v>
      </c>
      <c r="G38" s="16">
        <v>4</v>
      </c>
      <c r="H38" s="19">
        <v>0.97499999999999998</v>
      </c>
      <c r="I38" s="19">
        <v>0.97499999999999998</v>
      </c>
      <c r="J38" s="19">
        <v>0</v>
      </c>
      <c r="K38" s="26">
        <f t="shared" si="0"/>
        <v>0.97499999999999998</v>
      </c>
    </row>
    <row r="39" spans="1:11" s="20" customFormat="1" ht="28.2" customHeight="1">
      <c r="A39" s="18">
        <v>29</v>
      </c>
      <c r="B39" s="12" t="s">
        <v>79</v>
      </c>
      <c r="C39" s="13" t="s">
        <v>16</v>
      </c>
      <c r="D39" s="14" t="s">
        <v>80</v>
      </c>
      <c r="E39" s="15" t="s">
        <v>24</v>
      </c>
      <c r="F39" s="18" t="s">
        <v>12</v>
      </c>
      <c r="G39" s="16">
        <v>3.5</v>
      </c>
      <c r="H39" s="19">
        <v>1.111</v>
      </c>
      <c r="I39" s="19">
        <v>1.111</v>
      </c>
      <c r="J39" s="19">
        <v>0</v>
      </c>
      <c r="K39" s="26">
        <f t="shared" si="0"/>
        <v>1.111</v>
      </c>
    </row>
    <row r="40" spans="1:11" s="20" customFormat="1" ht="25.8" customHeight="1">
      <c r="A40" s="18">
        <v>30</v>
      </c>
      <c r="B40" s="12" t="s">
        <v>81</v>
      </c>
      <c r="C40" s="13" t="s">
        <v>16</v>
      </c>
      <c r="D40" s="14" t="s">
        <v>82</v>
      </c>
      <c r="E40" s="15" t="s">
        <v>24</v>
      </c>
      <c r="F40" s="18" t="s">
        <v>12</v>
      </c>
      <c r="G40" s="16">
        <v>4</v>
      </c>
      <c r="H40" s="19">
        <v>0.88</v>
      </c>
      <c r="I40" s="19">
        <v>0.88</v>
      </c>
      <c r="J40" s="19">
        <v>0.57199999999999995</v>
      </c>
      <c r="K40" s="26">
        <f t="shared" si="0"/>
        <v>1.452</v>
      </c>
    </row>
    <row r="41" spans="1:11" s="20" customFormat="1" ht="30.6" customHeight="1">
      <c r="A41" s="18">
        <v>31</v>
      </c>
      <c r="B41" s="12" t="s">
        <v>83</v>
      </c>
      <c r="C41" s="13" t="s">
        <v>16</v>
      </c>
      <c r="D41" s="14" t="s">
        <v>84</v>
      </c>
      <c r="E41" s="15" t="s">
        <v>24</v>
      </c>
      <c r="F41" s="18" t="s">
        <v>12</v>
      </c>
      <c r="G41" s="16">
        <v>3</v>
      </c>
      <c r="H41" s="19">
        <v>0.51500000000000001</v>
      </c>
      <c r="I41" s="19">
        <v>0.51500000000000001</v>
      </c>
      <c r="J41" s="19">
        <v>0</v>
      </c>
      <c r="K41" s="26">
        <f t="shared" si="0"/>
        <v>0.51500000000000001</v>
      </c>
    </row>
    <row r="42" spans="1:11" s="20" customFormat="1" ht="33.6" customHeight="1">
      <c r="A42" s="18">
        <v>32</v>
      </c>
      <c r="B42" s="12" t="s">
        <v>85</v>
      </c>
      <c r="C42" s="13" t="s">
        <v>16</v>
      </c>
      <c r="D42" s="14" t="s">
        <v>86</v>
      </c>
      <c r="E42" s="15" t="s">
        <v>24</v>
      </c>
      <c r="F42" s="18" t="s">
        <v>12</v>
      </c>
      <c r="G42" s="16">
        <v>3.5</v>
      </c>
      <c r="H42" s="19">
        <v>0.54</v>
      </c>
      <c r="I42" s="19">
        <v>0.54</v>
      </c>
      <c r="J42" s="19">
        <v>0</v>
      </c>
      <c r="K42" s="26">
        <f t="shared" si="0"/>
        <v>0.54</v>
      </c>
    </row>
    <row r="43" spans="1:11" s="20" customFormat="1" ht="29.4" customHeight="1">
      <c r="A43" s="18">
        <v>33</v>
      </c>
      <c r="B43" s="29" t="s">
        <v>87</v>
      </c>
      <c r="C43" s="13" t="s">
        <v>11</v>
      </c>
      <c r="D43" s="14" t="s">
        <v>88</v>
      </c>
      <c r="E43" s="15" t="s">
        <v>24</v>
      </c>
      <c r="F43" s="18" t="s">
        <v>12</v>
      </c>
      <c r="G43" s="16">
        <v>3.5</v>
      </c>
      <c r="H43" s="19">
        <v>0</v>
      </c>
      <c r="I43" s="19">
        <v>0</v>
      </c>
      <c r="J43" s="19">
        <v>7.61</v>
      </c>
      <c r="K43" s="26">
        <f t="shared" si="0"/>
        <v>7.61</v>
      </c>
    </row>
    <row r="44" spans="1:11" s="20" customFormat="1" ht="31.95" customHeight="1">
      <c r="A44" s="18">
        <v>34</v>
      </c>
      <c r="B44" s="12" t="s">
        <v>89</v>
      </c>
      <c r="C44" s="13" t="s">
        <v>11</v>
      </c>
      <c r="D44" s="14" t="s">
        <v>90</v>
      </c>
      <c r="E44" s="15" t="s">
        <v>24</v>
      </c>
      <c r="F44" s="18" t="s">
        <v>12</v>
      </c>
      <c r="G44" s="16">
        <v>3.5</v>
      </c>
      <c r="H44" s="19">
        <v>1.355</v>
      </c>
      <c r="I44" s="19">
        <v>0</v>
      </c>
      <c r="J44" s="19">
        <v>0</v>
      </c>
      <c r="K44" s="26">
        <f t="shared" si="0"/>
        <v>1.355</v>
      </c>
    </row>
    <row r="45" spans="1:11" s="20" customFormat="1" ht="26.4" customHeight="1">
      <c r="A45" s="18">
        <v>35</v>
      </c>
      <c r="B45" s="12" t="s">
        <v>91</v>
      </c>
      <c r="C45" s="13" t="s">
        <v>16</v>
      </c>
      <c r="D45" s="14" t="s">
        <v>92</v>
      </c>
      <c r="E45" s="15" t="s">
        <v>24</v>
      </c>
      <c r="F45" s="18" t="s">
        <v>12</v>
      </c>
      <c r="G45" s="16">
        <v>3.5</v>
      </c>
      <c r="H45" s="19">
        <v>0.23599999999999999</v>
      </c>
      <c r="I45" s="19">
        <v>0</v>
      </c>
      <c r="J45" s="19">
        <v>0</v>
      </c>
      <c r="K45" s="26">
        <f t="shared" si="0"/>
        <v>0.23599999999999999</v>
      </c>
    </row>
    <row r="46" spans="1:11" s="20" customFormat="1" ht="29.4" customHeight="1">
      <c r="A46" s="18">
        <v>36</v>
      </c>
      <c r="B46" s="12" t="s">
        <v>93</v>
      </c>
      <c r="C46" s="13" t="s">
        <v>16</v>
      </c>
      <c r="D46" s="14" t="s">
        <v>94</v>
      </c>
      <c r="E46" s="15" t="s">
        <v>24</v>
      </c>
      <c r="F46" s="18" t="s">
        <v>12</v>
      </c>
      <c r="G46" s="16">
        <v>3.5</v>
      </c>
      <c r="H46" s="19">
        <v>0</v>
      </c>
      <c r="I46" s="19">
        <v>0</v>
      </c>
      <c r="J46" s="19">
        <v>0.66900000000000004</v>
      </c>
      <c r="K46" s="26">
        <f t="shared" si="0"/>
        <v>0.66900000000000004</v>
      </c>
    </row>
    <row r="47" spans="1:11" s="20" customFormat="1" ht="30" customHeight="1">
      <c r="A47" s="18">
        <v>37</v>
      </c>
      <c r="B47" s="12" t="s">
        <v>95</v>
      </c>
      <c r="C47" s="13" t="s">
        <v>16</v>
      </c>
      <c r="D47" s="14" t="s">
        <v>96</v>
      </c>
      <c r="E47" s="15" t="s">
        <v>24</v>
      </c>
      <c r="F47" s="18" t="s">
        <v>12</v>
      </c>
      <c r="G47" s="16">
        <v>3.5</v>
      </c>
      <c r="H47" s="19">
        <f>0.415+0.47</f>
        <v>0.88500000000000001</v>
      </c>
      <c r="I47" s="19">
        <v>0</v>
      </c>
      <c r="J47" s="19">
        <v>0</v>
      </c>
      <c r="K47" s="26">
        <f t="shared" si="0"/>
        <v>0.88500000000000001</v>
      </c>
    </row>
    <row r="48" spans="1:11" s="20" customFormat="1" ht="29.4" customHeight="1">
      <c r="A48" s="18">
        <v>38</v>
      </c>
      <c r="B48" s="12" t="s">
        <v>97</v>
      </c>
      <c r="C48" s="13" t="s">
        <v>16</v>
      </c>
      <c r="D48" s="14" t="s">
        <v>98</v>
      </c>
      <c r="E48" s="15" t="s">
        <v>24</v>
      </c>
      <c r="F48" s="18" t="s">
        <v>12</v>
      </c>
      <c r="G48" s="16">
        <v>3.5</v>
      </c>
      <c r="H48" s="19">
        <f>0.58+0.283+0.122</f>
        <v>0.98499999999999999</v>
      </c>
      <c r="I48" s="19">
        <v>0.57999999999999996</v>
      </c>
      <c r="J48" s="19">
        <v>0</v>
      </c>
      <c r="K48" s="26">
        <f t="shared" si="0"/>
        <v>0.98499999999999999</v>
      </c>
    </row>
    <row r="49" spans="1:11" s="20" customFormat="1" ht="30.6" customHeight="1">
      <c r="A49" s="18">
        <v>39</v>
      </c>
      <c r="B49" s="12" t="s">
        <v>99</v>
      </c>
      <c r="C49" s="13" t="s">
        <v>11</v>
      </c>
      <c r="D49" s="14" t="s">
        <v>100</v>
      </c>
      <c r="E49" s="15" t="s">
        <v>24</v>
      </c>
      <c r="F49" s="18" t="s">
        <v>12</v>
      </c>
      <c r="G49" s="16">
        <v>3.5</v>
      </c>
      <c r="H49" s="19">
        <v>0.31</v>
      </c>
      <c r="I49" s="19">
        <v>0.31</v>
      </c>
      <c r="J49" s="19">
        <v>0</v>
      </c>
      <c r="K49" s="26">
        <f t="shared" si="0"/>
        <v>0.31</v>
      </c>
    </row>
    <row r="50" spans="1:11" s="20" customFormat="1" ht="31.8" customHeight="1">
      <c r="A50" s="18">
        <v>40</v>
      </c>
      <c r="B50" s="12" t="s">
        <v>101</v>
      </c>
      <c r="C50" s="13" t="s">
        <v>16</v>
      </c>
      <c r="D50" s="14" t="s">
        <v>102</v>
      </c>
      <c r="E50" s="15" t="s">
        <v>24</v>
      </c>
      <c r="F50" s="18" t="s">
        <v>12</v>
      </c>
      <c r="G50" s="16">
        <v>3.5</v>
      </c>
      <c r="H50" s="19">
        <v>1.3160000000000001</v>
      </c>
      <c r="I50" s="19">
        <v>0</v>
      </c>
      <c r="J50" s="19">
        <v>0</v>
      </c>
      <c r="K50" s="26">
        <f t="shared" si="0"/>
        <v>1.3160000000000001</v>
      </c>
    </row>
    <row r="51" spans="1:11" s="20" customFormat="1" ht="26.4" customHeight="1">
      <c r="A51" s="18">
        <v>41</v>
      </c>
      <c r="B51" s="12" t="s">
        <v>103</v>
      </c>
      <c r="C51" s="13" t="s">
        <v>16</v>
      </c>
      <c r="D51" s="14" t="s">
        <v>104</v>
      </c>
      <c r="E51" s="15" t="s">
        <v>24</v>
      </c>
      <c r="F51" s="18" t="s">
        <v>12</v>
      </c>
      <c r="G51" s="16">
        <v>3.5</v>
      </c>
      <c r="H51" s="19">
        <f>0.653+0.553</f>
        <v>1.206</v>
      </c>
      <c r="I51" s="19">
        <v>0</v>
      </c>
      <c r="J51" s="19">
        <v>0</v>
      </c>
      <c r="K51" s="26">
        <f t="shared" si="0"/>
        <v>1.206</v>
      </c>
    </row>
    <row r="52" spans="1:11" s="20" customFormat="1" ht="29.4" customHeight="1">
      <c r="A52" s="18">
        <v>42</v>
      </c>
      <c r="B52" s="12" t="s">
        <v>105</v>
      </c>
      <c r="C52" s="13" t="s">
        <v>16</v>
      </c>
      <c r="D52" s="14" t="s">
        <v>106</v>
      </c>
      <c r="E52" s="15" t="s">
        <v>24</v>
      </c>
      <c r="F52" s="18" t="s">
        <v>12</v>
      </c>
      <c r="G52" s="16">
        <v>3.5</v>
      </c>
      <c r="H52" s="19">
        <v>2.3039999999999998</v>
      </c>
      <c r="I52" s="19">
        <v>0</v>
      </c>
      <c r="J52" s="19">
        <v>0</v>
      </c>
      <c r="K52" s="26">
        <f t="shared" si="0"/>
        <v>2.3039999999999998</v>
      </c>
    </row>
    <row r="53" spans="1:11" s="20" customFormat="1" ht="30.6" customHeight="1">
      <c r="A53" s="18">
        <v>43</v>
      </c>
      <c r="B53" s="12" t="s">
        <v>107</v>
      </c>
      <c r="C53" s="13" t="s">
        <v>16</v>
      </c>
      <c r="D53" s="14" t="s">
        <v>108</v>
      </c>
      <c r="E53" s="15" t="s">
        <v>24</v>
      </c>
      <c r="F53" s="18" t="s">
        <v>12</v>
      </c>
      <c r="G53" s="16">
        <v>3.5</v>
      </c>
      <c r="H53" s="19">
        <f>0.682+0.183+0.128</f>
        <v>0.99299999999999999</v>
      </c>
      <c r="I53" s="19">
        <v>0</v>
      </c>
      <c r="J53" s="19">
        <v>0.64500000000000002</v>
      </c>
      <c r="K53" s="26">
        <f t="shared" si="0"/>
        <v>1.6379999999999999</v>
      </c>
    </row>
    <row r="54" spans="1:11" s="20" customFormat="1" ht="31.2" customHeight="1">
      <c r="A54" s="18">
        <v>44</v>
      </c>
      <c r="B54" s="12" t="s">
        <v>109</v>
      </c>
      <c r="C54" s="13" t="s">
        <v>11</v>
      </c>
      <c r="D54" s="14" t="s">
        <v>110</v>
      </c>
      <c r="E54" s="15" t="s">
        <v>24</v>
      </c>
      <c r="F54" s="18" t="s">
        <v>12</v>
      </c>
      <c r="G54" s="16">
        <v>3.5</v>
      </c>
      <c r="H54" s="19">
        <v>0</v>
      </c>
      <c r="I54" s="19">
        <v>0</v>
      </c>
      <c r="J54" s="19">
        <v>2.0259999999999998</v>
      </c>
      <c r="K54" s="26">
        <f t="shared" si="0"/>
        <v>2.0259999999999998</v>
      </c>
    </row>
    <row r="55" spans="1:11" s="20" customFormat="1" ht="29.4" customHeight="1">
      <c r="A55" s="18">
        <v>45</v>
      </c>
      <c r="B55" s="12" t="s">
        <v>111</v>
      </c>
      <c r="C55" s="13" t="s">
        <v>11</v>
      </c>
      <c r="D55" s="14" t="s">
        <v>112</v>
      </c>
      <c r="E55" s="15" t="s">
        <v>24</v>
      </c>
      <c r="F55" s="18" t="s">
        <v>12</v>
      </c>
      <c r="G55" s="16">
        <v>3.5</v>
      </c>
      <c r="H55" s="19">
        <v>0</v>
      </c>
      <c r="I55" s="19">
        <v>0</v>
      </c>
      <c r="J55" s="19">
        <v>2.4940000000000002</v>
      </c>
      <c r="K55" s="26">
        <f t="shared" si="0"/>
        <v>2.4940000000000002</v>
      </c>
    </row>
    <row r="56" spans="1:11" s="20" customFormat="1" ht="30.6" customHeight="1">
      <c r="A56" s="18">
        <v>46</v>
      </c>
      <c r="B56" s="12" t="s">
        <v>113</v>
      </c>
      <c r="C56" s="13" t="s">
        <v>11</v>
      </c>
      <c r="D56" s="14" t="s">
        <v>114</v>
      </c>
      <c r="E56" s="15" t="s">
        <v>24</v>
      </c>
      <c r="F56" s="18" t="s">
        <v>12</v>
      </c>
      <c r="G56" s="16">
        <v>3.5</v>
      </c>
      <c r="H56" s="19">
        <v>0</v>
      </c>
      <c r="I56" s="19">
        <v>0</v>
      </c>
      <c r="J56" s="19">
        <v>5.125</v>
      </c>
      <c r="K56" s="26">
        <f t="shared" si="0"/>
        <v>5.125</v>
      </c>
    </row>
  </sheetData>
  <sheetProtection insertRows="0" deleteRows="0" sort="0"/>
  <mergeCells count="10">
    <mergeCell ref="K7:K8"/>
    <mergeCell ref="C1:I1"/>
    <mergeCell ref="H7:J7"/>
    <mergeCell ref="A7:A8"/>
    <mergeCell ref="B7:B8"/>
    <mergeCell ref="C7:C8"/>
    <mergeCell ref="D7:D8"/>
    <mergeCell ref="E7:E8"/>
    <mergeCell ref="F7:F8"/>
    <mergeCell ref="G7:G8"/>
  </mergeCells>
  <conditionalFormatting sqref="H10:K10">
    <cfRule type="expression" dxfId="1" priority="249">
      <formula>H$10&lt;&gt;SUM(H$11:H$56)</formula>
    </cfRule>
  </conditionalFormatting>
  <conditionalFormatting sqref="K43">
    <cfRule type="expression" dxfId="0" priority="1">
      <formula>$H43+$J43&lt;&gt;$K43</formula>
    </cfRule>
  </conditionalFormatting>
  <pageMargins left="0.23622047244094499" right="0.23622047244094499" top="0.55118110236220497" bottom="0.55118110236220497" header="0.118110236220472" footer="0.118110236220472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opLeftCell="A10" zoomScale="110" zoomScaleNormal="110" workbookViewId="0">
      <selection activeCell="A6" sqref="A6:R6"/>
    </sheetView>
  </sheetViews>
  <sheetFormatPr defaultColWidth="9" defaultRowHeight="14.4"/>
  <sheetData>
    <row r="1" spans="1:18" ht="30.75" customHeight="1">
      <c r="A1" s="43" t="s">
        <v>115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 ht="115.5" customHeight="1">
      <c r="A2" s="46" t="s">
        <v>116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5"/>
    </row>
    <row r="3" spans="1:18" ht="60.75" customHeight="1">
      <c r="A3" s="46" t="s">
        <v>117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/>
    </row>
    <row r="4" spans="1:18" ht="64.5" customHeight="1">
      <c r="A4" s="46" t="s">
        <v>118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5"/>
    </row>
    <row r="5" spans="1:18" ht="60" customHeight="1">
      <c r="A5" s="46" t="s">
        <v>119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5"/>
    </row>
    <row r="6" spans="1:18" ht="57.75" customHeight="1">
      <c r="A6" s="43" t="s">
        <v>120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</row>
    <row r="7" spans="1:18" ht="39.75" customHeight="1">
      <c r="A7" s="46" t="s">
        <v>121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</row>
    <row r="8" spans="1:18" ht="30.75" customHeight="1">
      <c r="A8" s="46" t="s">
        <v>122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</row>
    <row r="9" spans="1:18" ht="13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29.25" customHeight="1">
      <c r="A10" s="43" t="s">
        <v>123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</row>
    <row r="11" spans="1:18" ht="24" customHeight="1">
      <c r="A11" s="47" t="s">
        <v>124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pans="1:18" ht="26.25" customHeight="1">
      <c r="A12" s="36" t="s">
        <v>125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</row>
    <row r="13" spans="1:18" ht="22.5" customHeight="1">
      <c r="A13" s="2"/>
      <c r="B13" s="39" t="s">
        <v>126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18" ht="30.75" customHeight="1">
      <c r="A14" s="3"/>
      <c r="B14" s="41" t="s">
        <v>127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/>
    </row>
  </sheetData>
  <mergeCells count="13">
    <mergeCell ref="A1:R1"/>
    <mergeCell ref="A2:R2"/>
    <mergeCell ref="A3:R3"/>
    <mergeCell ref="A4:R4"/>
    <mergeCell ref="A5:R5"/>
    <mergeCell ref="A12:R12"/>
    <mergeCell ref="B13:R13"/>
    <mergeCell ref="B14:R14"/>
    <mergeCell ref="A6:R6"/>
    <mergeCell ref="A7:R7"/>
    <mergeCell ref="A8:R8"/>
    <mergeCell ref="A10:R10"/>
    <mergeCell ref="A11:R1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Ковалевское с.п.</vt:lpstr>
      <vt:lpstr>Пояснения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Вера</cp:lastModifiedBy>
  <cp:lastPrinted>2025-01-14T07:47:00Z</cp:lastPrinted>
  <dcterms:created xsi:type="dcterms:W3CDTF">2006-09-16T00:00:00Z</dcterms:created>
  <dcterms:modified xsi:type="dcterms:W3CDTF">2025-01-14T07:47:02Z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14DCA7C386EE462E85D361CF05C296D6_12</vt:lpwstr>
  </property>
  <property fmtid="{D5CDD505-2E9C-101B-9397-08002B2CF9AE}" pid="3" name="KSOProductBuildVer">
    <vt:lpwstr>1049-12.2.0.13431</vt:lpwstr>
  </property>
</Properties>
</file>