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0730" windowHeight="11760"/>
  </bookViews>
  <sheets>
    <sheet name="1 кв." sheetId="5" r:id="rId1"/>
  </sheets>
  <calcPr calcId="124519" refMode="R1C1"/>
</workbook>
</file>

<file path=xl/calcChain.xml><?xml version="1.0" encoding="utf-8"?>
<calcChain xmlns="http://schemas.openxmlformats.org/spreadsheetml/2006/main">
  <c r="G101" i="5"/>
  <c r="F101"/>
  <c r="G80"/>
  <c r="F80"/>
  <c r="G71"/>
  <c r="F71"/>
  <c r="G37"/>
  <c r="F37"/>
  <c r="F105"/>
  <c r="G105"/>
  <c r="G95"/>
  <c r="F95"/>
  <c r="G91"/>
  <c r="F91"/>
  <c r="G89"/>
  <c r="F89"/>
  <c r="G77"/>
  <c r="F77"/>
  <c r="G66"/>
  <c r="F66"/>
  <c r="G60"/>
  <c r="F60"/>
  <c r="G56"/>
  <c r="F56"/>
  <c r="G53"/>
  <c r="F53"/>
  <c r="G49"/>
  <c r="F49"/>
  <c r="G43"/>
  <c r="F43"/>
  <c r="G29"/>
  <c r="F29"/>
  <c r="G22"/>
  <c r="F22"/>
  <c r="G20"/>
  <c r="F20"/>
  <c r="G14"/>
  <c r="F14"/>
  <c r="G8"/>
  <c r="F8"/>
  <c r="G7" l="1"/>
  <c r="G58"/>
  <c r="F7"/>
  <c r="G19"/>
  <c r="F19"/>
  <c r="F58"/>
  <c r="G110" l="1"/>
  <c r="F110"/>
</calcChain>
</file>

<file path=xl/sharedStrings.xml><?xml version="1.0" encoding="utf-8"?>
<sst xmlns="http://schemas.openxmlformats.org/spreadsheetml/2006/main" count="211" uniqueCount="132">
  <si>
    <t>Наименование программы</t>
  </si>
  <si>
    <t>1. Муниципальная Программа «Развитие и сохранение культуры поселения»</t>
  </si>
  <si>
    <t>1.1.Подпрограмма «Организация досуга и обеспечение жителей поселения услугами организации культуры»</t>
  </si>
  <si>
    <t>1.2.Подпрограмма «Организация библиотечного обслуживания населения»</t>
  </si>
  <si>
    <t>2. Муниципальная Программа «Муниципальное управление и гражданское общество»</t>
  </si>
  <si>
    <t>2.2.Подпрограмма «Управление в сфере функций органов  местной администрации»</t>
  </si>
  <si>
    <t>2.3.Подпрограмма  «Обеспечение реализации Муниципальной Программы»</t>
  </si>
  <si>
    <t>2.4.Подпрограмма «Повышение устойчивости бюджета поселения»</t>
  </si>
  <si>
    <t>3. Муниципальная Программа «Развитие территории поселения»</t>
  </si>
  <si>
    <t>3.1.Подпрограмма  «Ремонт и содержание муниципальных дорог»</t>
  </si>
  <si>
    <t>ЦСР</t>
  </si>
  <si>
    <t>2.5.Подпрограмма   «Защита населения и территории поселения от чрезвычайных ситуаций и обеспечение первичных мер пожарной безопасности»</t>
  </si>
  <si>
    <t>11 1 01 00590</t>
  </si>
  <si>
    <t>16 0 00 00000</t>
  </si>
  <si>
    <t>16 1 01 92020</t>
  </si>
  <si>
    <t>16 2 01 92010</t>
  </si>
  <si>
    <t>16 4 01 90570</t>
  </si>
  <si>
    <t>16 4 03 98500</t>
  </si>
  <si>
    <t>16 4 02 97880</t>
  </si>
  <si>
    <t>16 5 02 91430</t>
  </si>
  <si>
    <t>19 0 00 00000</t>
  </si>
  <si>
    <t>19 2 01 90670</t>
  </si>
  <si>
    <t>19 3 01 90800</t>
  </si>
  <si>
    <t>11 0 00 00000</t>
  </si>
  <si>
    <t>11 2 01 85190</t>
  </si>
  <si>
    <t>19 1 01 81290</t>
  </si>
  <si>
    <t>19 1 01 S8850</t>
  </si>
  <si>
    <t>16 3 01 00590</t>
  </si>
  <si>
    <t>19 2 01 S8670</t>
  </si>
  <si>
    <t>Рз Пр</t>
  </si>
  <si>
    <t>Вр</t>
  </si>
  <si>
    <t>0801</t>
  </si>
  <si>
    <t>0102</t>
  </si>
  <si>
    <t>11 1 01 00000</t>
  </si>
  <si>
    <t>11 2 01 00000</t>
  </si>
  <si>
    <t>0104</t>
  </si>
  <si>
    <t>16 3 00 00000</t>
  </si>
  <si>
    <t>16 2 00 00000</t>
  </si>
  <si>
    <t>0113</t>
  </si>
  <si>
    <t>16 4 00 00000</t>
  </si>
  <si>
    <t>0111</t>
  </si>
  <si>
    <t>1301</t>
  </si>
  <si>
    <t>16 5 00 00000</t>
  </si>
  <si>
    <t>0309</t>
  </si>
  <si>
    <t>0314</t>
  </si>
  <si>
    <t>0412</t>
  </si>
  <si>
    <t>0203</t>
  </si>
  <si>
    <t>19 1 00 00000</t>
  </si>
  <si>
    <t>0409</t>
  </si>
  <si>
    <t>19 3 00 00000</t>
  </si>
  <si>
    <t>0503</t>
  </si>
  <si>
    <t>19 4 01 90600</t>
  </si>
  <si>
    <t>16 3 01 90200</t>
  </si>
  <si>
    <t>1101</t>
  </si>
  <si>
    <t>19 2 00 00000</t>
  </si>
  <si>
    <t>19 6 01 91220</t>
  </si>
  <si>
    <t>0310</t>
  </si>
  <si>
    <t>16 5 01 91440</t>
  </si>
  <si>
    <t>16 5 01 91430</t>
  </si>
  <si>
    <t>2.6.Подпрограмма  «Обеспечение условий для развития на территории поселения физической культуры и массового спорта»</t>
  </si>
  <si>
    <t>16 6 01 90410</t>
  </si>
  <si>
    <t>2.7.Подпрограмма  «Финансовое обеспечение  муниципальных образований Воронежской области для исполнения переданных полномочий»</t>
  </si>
  <si>
    <t>16 7 01 51180</t>
  </si>
  <si>
    <t>16 7 00 00000</t>
  </si>
  <si>
    <t>19 4 00 00000</t>
  </si>
  <si>
    <t>19 5 00 00000</t>
  </si>
  <si>
    <t>19 6 00 00000</t>
  </si>
  <si>
    <t>19 7 00 00000</t>
  </si>
  <si>
    <t>19 7 01 90500</t>
  </si>
  <si>
    <t>0502</t>
  </si>
  <si>
    <t>19 8 00 00000</t>
  </si>
  <si>
    <t>19 8 01 90850</t>
  </si>
  <si>
    <t>05 1 01 90390</t>
  </si>
  <si>
    <t>05 0 00 00000</t>
  </si>
  <si>
    <t>4.1 Мероприятия по повышение эффективности использования и охраны земель на территории поселения</t>
  </si>
  <si>
    <t>11 1 01 20540</t>
  </si>
  <si>
    <t>софинансирование</t>
  </si>
  <si>
    <t>04 1 01 98500</t>
  </si>
  <si>
    <t xml:space="preserve">дорожный фонд                                                                                                             </t>
  </si>
  <si>
    <t>19 5 01 90520</t>
  </si>
  <si>
    <t>19 7 02 L 5760</t>
  </si>
  <si>
    <t>водный налог</t>
  </si>
  <si>
    <t>6. Муниципальная программа «Развитие транспортной системы»</t>
  </si>
  <si>
    <t>24 0 00 00000</t>
  </si>
  <si>
    <t>24 2 01 81290</t>
  </si>
  <si>
    <t>24 2 01  S8850</t>
  </si>
  <si>
    <t>4. Муниципальная программа «Использование  и охрана земель на территории Ковалевского  сельского поселения Лискинского муниципального района Воронежской области»</t>
  </si>
  <si>
    <t>5. Муниципальная программа «Развитие  малого и среднего предпринимательства на территории Ковалевского  сельского поселения Лискинского муниципального района Воронежской области»</t>
  </si>
  <si>
    <t>19 9 01 88690</t>
  </si>
  <si>
    <t xml:space="preserve">16 6 01 S8790 </t>
  </si>
  <si>
    <t>3.1.Подпрограмма  «Развитие сети уличного освещения»</t>
  </si>
  <si>
    <t>3.2.Подпрограмма «Благоустройство территории поселения»</t>
  </si>
  <si>
    <t xml:space="preserve">3.3.Подпрограмма «Содержание мест захоронения и ремонт военно-мемориальных объектов»  </t>
  </si>
  <si>
    <t xml:space="preserve">3.4. Подпрограмма «Благоустройство  мест массового отдыха поселения»  </t>
  </si>
  <si>
    <t xml:space="preserve">3.5. Подпрограмма      «Энергоэффективность и развитие энергетики »  </t>
  </si>
  <si>
    <t xml:space="preserve">3.6.Подпрограмма «Реконструкция, ремонт сетей и объектов водоснабжения» </t>
  </si>
  <si>
    <t xml:space="preserve">3.7.Подпрограмма «Развитие градостроительной деятельности поселения» </t>
  </si>
  <si>
    <t>3.8.Подпрограмма «Осуществление муниципального земельного контроля в границах поселения»</t>
  </si>
  <si>
    <t>19 8 01 S8460</t>
  </si>
  <si>
    <t xml:space="preserve">В С Е Г О        </t>
  </si>
  <si>
    <t>.</t>
  </si>
  <si>
    <r>
      <t xml:space="preserve">6.2 Подпрограмма «Капитальный ремонт и ремонт автомобильных дорог общего пользования местного значения на территории Ковалевского сельского поселения»                                                   </t>
    </r>
    <r>
      <rPr>
        <sz val="12"/>
        <color rgb="FF7030A0"/>
        <rFont val="Times New Roman"/>
        <family val="1"/>
        <charset val="204"/>
      </rPr>
      <t xml:space="preserve">  дорожный фон</t>
    </r>
    <r>
      <rPr>
        <sz val="12"/>
        <color rgb="FF000000"/>
        <rFont val="Times New Roman"/>
        <family val="1"/>
        <charset val="204"/>
      </rPr>
      <t xml:space="preserve">д              </t>
    </r>
  </si>
  <si>
    <t>ОБ</t>
  </si>
  <si>
    <t>ФБ</t>
  </si>
  <si>
    <t xml:space="preserve">2.1. Подпрограмма «Функционирование высшего должностного лица местной администрации»               </t>
  </si>
  <si>
    <t>16 1 00 00000</t>
  </si>
  <si>
    <t>16 6 00 00000</t>
  </si>
  <si>
    <t>СФ</t>
  </si>
  <si>
    <t>19 4 01 S8530</t>
  </si>
  <si>
    <t>16 2 01 S9180</t>
  </si>
  <si>
    <t>19 3 01 88050</t>
  </si>
  <si>
    <t>ВБ</t>
  </si>
  <si>
    <t>2.8. Социальная поддержка граждан</t>
  </si>
  <si>
    <t>16 8 00 00000</t>
  </si>
  <si>
    <t>1001</t>
  </si>
  <si>
    <t>16 8 01 90470</t>
  </si>
  <si>
    <t>19 5 01 S8520</t>
  </si>
  <si>
    <t xml:space="preserve"> Непрограммные расходы органов местного самоуправления</t>
  </si>
  <si>
    <t>0107</t>
  </si>
  <si>
    <t>99 1 01 92070</t>
  </si>
  <si>
    <t xml:space="preserve">План            </t>
  </si>
  <si>
    <t>Исполнено</t>
  </si>
  <si>
    <t>ОТЧЕТ</t>
  </si>
  <si>
    <t>об исполнении муниципальных программ</t>
  </si>
  <si>
    <t>Ковалевского сельского поселения</t>
  </si>
  <si>
    <t>Глава Ковалёвского сельского поселения                                                   Е.К.Гайдук</t>
  </si>
  <si>
    <t>за 1 квартал 2026 года</t>
  </si>
  <si>
    <t>0505</t>
  </si>
  <si>
    <t>19 3 01 S9540</t>
  </si>
  <si>
    <t>19 5 01 70100</t>
  </si>
  <si>
    <t>19 7 03 90500</t>
  </si>
  <si>
    <t>0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</si>
</sst>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7030A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7" fillId="0" borderId="1" xfId="0" applyFont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right" wrapText="1"/>
    </xf>
    <xf numFmtId="49" fontId="1" fillId="2" borderId="1" xfId="0" applyNumberFormat="1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49" fontId="9" fillId="2" borderId="1" xfId="0" applyNumberFormat="1" applyFont="1" applyFill="1" applyBorder="1" applyAlignment="1">
      <alignment horizontal="right" wrapText="1"/>
    </xf>
    <xf numFmtId="49" fontId="1" fillId="2" borderId="2" xfId="0" applyNumberFormat="1" applyFont="1" applyFill="1" applyBorder="1" applyAlignment="1">
      <alignment horizontal="right" wrapText="1"/>
    </xf>
    <xf numFmtId="0" fontId="6" fillId="0" borderId="0" xfId="0" applyFont="1"/>
    <xf numFmtId="0" fontId="6" fillId="2" borderId="0" xfId="0" applyFont="1" applyFill="1"/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10" fillId="2" borderId="1" xfId="0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3" fontId="10" fillId="2" borderId="6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wrapText="1"/>
    </xf>
    <xf numFmtId="49" fontId="5" fillId="2" borderId="6" xfId="0" applyNumberFormat="1" applyFont="1" applyFill="1" applyBorder="1" applyAlignment="1">
      <alignment horizont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3" fontId="6" fillId="2" borderId="6" xfId="0" applyNumberFormat="1" applyFont="1" applyFill="1" applyBorder="1" applyAlignment="1">
      <alignment horizontal="center" wrapText="1"/>
    </xf>
    <xf numFmtId="3" fontId="5" fillId="2" borderId="6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/>
    <xf numFmtId="0" fontId="2" fillId="2" borderId="0" xfId="0" applyFont="1" applyFill="1" applyBorder="1"/>
    <xf numFmtId="164" fontId="7" fillId="2" borderId="0" xfId="0" applyNumberFormat="1" applyFont="1" applyFill="1" applyBorder="1"/>
    <xf numFmtId="164" fontId="6" fillId="2" borderId="0" xfId="0" applyNumberFormat="1" applyFont="1" applyFill="1" applyBorder="1"/>
    <xf numFmtId="164" fontId="10" fillId="2" borderId="0" xfId="0" applyNumberFormat="1" applyFont="1" applyFill="1" applyBorder="1"/>
    <xf numFmtId="0" fontId="8" fillId="2" borderId="0" xfId="0" applyFont="1" applyFill="1" applyBorder="1"/>
    <xf numFmtId="164" fontId="4" fillId="2" borderId="0" xfId="0" applyNumberFormat="1" applyFont="1" applyFill="1"/>
    <xf numFmtId="0" fontId="5" fillId="2" borderId="0" xfId="0" applyFont="1" applyFill="1"/>
    <xf numFmtId="0" fontId="4" fillId="2" borderId="0" xfId="0" applyFont="1" applyFill="1"/>
    <xf numFmtId="0" fontId="10" fillId="2" borderId="0" xfId="0" applyFont="1" applyFill="1"/>
    <xf numFmtId="0" fontId="8" fillId="2" borderId="0" xfId="0" applyFont="1" applyFill="1"/>
    <xf numFmtId="164" fontId="10" fillId="2" borderId="0" xfId="0" applyNumberFormat="1" applyFont="1" applyFill="1" applyAlignment="1">
      <alignment horizontal="right"/>
    </xf>
    <xf numFmtId="0" fontId="6" fillId="2" borderId="1" xfId="0" applyFont="1" applyFill="1" applyBorder="1" applyAlignment="1">
      <alignment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wrapText="1"/>
    </xf>
    <xf numFmtId="0" fontId="6" fillId="2" borderId="3" xfId="0" applyFont="1" applyFill="1" applyBorder="1" applyAlignment="1">
      <alignment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wrapText="1"/>
    </xf>
    <xf numFmtId="0" fontId="12" fillId="2" borderId="3" xfId="0" applyFont="1" applyFill="1" applyBorder="1" applyAlignment="1">
      <alignment horizontal="right" wrapText="1"/>
    </xf>
    <xf numFmtId="0" fontId="12" fillId="0" borderId="0" xfId="0" applyFont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right" wrapText="1"/>
    </xf>
    <xf numFmtId="49" fontId="12" fillId="2" borderId="2" xfId="0" applyNumberFormat="1" applyFont="1" applyFill="1" applyBorder="1" applyAlignment="1">
      <alignment horizontal="right" wrapText="1"/>
    </xf>
    <xf numFmtId="49" fontId="12" fillId="2" borderId="1" xfId="0" applyNumberFormat="1" applyFont="1" applyFill="1" applyBorder="1" applyAlignment="1">
      <alignment horizontal="right" wrapText="1"/>
    </xf>
    <xf numFmtId="0" fontId="14" fillId="0" borderId="0" xfId="0" applyFont="1"/>
    <xf numFmtId="0" fontId="1" fillId="0" borderId="0" xfId="0" applyFont="1"/>
    <xf numFmtId="0" fontId="10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wrapText="1"/>
    </xf>
    <xf numFmtId="0" fontId="10" fillId="2" borderId="2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164" fontId="7" fillId="2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6"/>
  <sheetViews>
    <sheetView tabSelected="1" workbookViewId="0">
      <selection activeCell="F6" sqref="F6:G6"/>
    </sheetView>
  </sheetViews>
  <sheetFormatPr defaultRowHeight="15.75"/>
  <cols>
    <col min="1" max="1" width="79.7109375" style="10" customWidth="1"/>
    <col min="2" max="2" width="7.28515625" style="60" customWidth="1"/>
    <col min="3" max="3" width="6.85546875" style="36" customWidth="1"/>
    <col min="4" max="4" width="17.7109375" style="10" customWidth="1"/>
    <col min="5" max="5" width="7.42578125" style="36" customWidth="1"/>
    <col min="6" max="6" width="13.7109375" style="36" customWidth="1"/>
    <col min="7" max="7" width="13.140625" style="36" customWidth="1"/>
    <col min="8" max="8" width="5.28515625" style="11" customWidth="1"/>
    <col min="9" max="16384" width="9.140625" style="10"/>
  </cols>
  <sheetData>
    <row r="1" spans="1:8">
      <c r="A1" s="175" t="s">
        <v>122</v>
      </c>
      <c r="B1" s="175"/>
      <c r="C1" s="175"/>
      <c r="D1" s="175"/>
      <c r="E1" s="175"/>
      <c r="F1" s="175"/>
      <c r="G1" s="175"/>
    </row>
    <row r="2" spans="1:8">
      <c r="A2" s="149" t="s">
        <v>123</v>
      </c>
      <c r="B2" s="149"/>
      <c r="C2" s="149"/>
      <c r="D2" s="149"/>
      <c r="E2" s="149"/>
      <c r="F2" s="149"/>
      <c r="G2" s="149"/>
    </row>
    <row r="3" spans="1:8">
      <c r="A3" s="148" t="s">
        <v>124</v>
      </c>
      <c r="B3" s="148"/>
      <c r="C3" s="148"/>
      <c r="D3" s="148"/>
      <c r="E3" s="148"/>
      <c r="F3" s="148"/>
      <c r="G3" s="148"/>
      <c r="H3" s="38"/>
    </row>
    <row r="4" spans="1:8">
      <c r="A4" s="148" t="s">
        <v>126</v>
      </c>
      <c r="B4" s="148"/>
      <c r="C4" s="148"/>
      <c r="D4" s="148"/>
      <c r="E4" s="148"/>
      <c r="F4" s="148"/>
      <c r="G4" s="148"/>
      <c r="H4" s="38"/>
    </row>
    <row r="5" spans="1:8">
      <c r="A5" s="121"/>
      <c r="B5" s="121"/>
      <c r="C5" s="121"/>
      <c r="D5" s="121"/>
      <c r="E5" s="123"/>
      <c r="F5" s="121"/>
      <c r="H5" s="38"/>
    </row>
    <row r="6" spans="1:8">
      <c r="A6" s="12" t="s">
        <v>0</v>
      </c>
      <c r="B6" s="61"/>
      <c r="C6" s="35" t="s">
        <v>29</v>
      </c>
      <c r="D6" s="13" t="s">
        <v>10</v>
      </c>
      <c r="E6" s="13" t="s">
        <v>30</v>
      </c>
      <c r="F6" s="180" t="s">
        <v>120</v>
      </c>
      <c r="G6" s="180" t="s">
        <v>121</v>
      </c>
      <c r="H6" s="83"/>
    </row>
    <row r="7" spans="1:8" ht="33" customHeight="1">
      <c r="A7" s="14" t="s">
        <v>1</v>
      </c>
      <c r="B7" s="62"/>
      <c r="C7" s="39"/>
      <c r="D7" s="15" t="s">
        <v>23</v>
      </c>
      <c r="E7" s="15"/>
      <c r="F7" s="125">
        <f>F8+F14</f>
        <v>3137.2</v>
      </c>
      <c r="G7" s="125">
        <f t="shared" ref="G7" si="0">G8+G14</f>
        <v>575.40000000000009</v>
      </c>
      <c r="H7" s="84"/>
    </row>
    <row r="8" spans="1:8">
      <c r="A8" s="164" t="s">
        <v>2</v>
      </c>
      <c r="B8" s="63"/>
      <c r="C8" s="156"/>
      <c r="D8" s="166" t="s">
        <v>33</v>
      </c>
      <c r="E8" s="166"/>
      <c r="F8" s="152">
        <f>F10+F11+F13+F12</f>
        <v>3137.2</v>
      </c>
      <c r="G8" s="152">
        <f t="shared" ref="G8" si="1">G10+G11+G13+G12</f>
        <v>575.40000000000009</v>
      </c>
      <c r="H8" s="85"/>
    </row>
    <row r="9" spans="1:8" ht="18.75" customHeight="1">
      <c r="A9" s="164"/>
      <c r="B9" s="64"/>
      <c r="C9" s="165"/>
      <c r="D9" s="167"/>
      <c r="E9" s="167"/>
      <c r="F9" s="153"/>
      <c r="G9" s="153"/>
      <c r="H9" s="85"/>
    </row>
    <row r="10" spans="1:8" ht="15" customHeight="1">
      <c r="A10" s="16"/>
      <c r="B10" s="65"/>
      <c r="C10" s="40" t="s">
        <v>31</v>
      </c>
      <c r="D10" s="6" t="s">
        <v>12</v>
      </c>
      <c r="E10" s="6">
        <v>100</v>
      </c>
      <c r="F10" s="126">
        <v>2260.1999999999998</v>
      </c>
      <c r="G10" s="126">
        <v>300.8</v>
      </c>
      <c r="H10" s="85"/>
    </row>
    <row r="11" spans="1:8" ht="15" customHeight="1">
      <c r="A11" s="8"/>
      <c r="B11" s="66"/>
      <c r="C11" s="40" t="s">
        <v>31</v>
      </c>
      <c r="D11" s="6" t="s">
        <v>12</v>
      </c>
      <c r="E11" s="6">
        <v>200</v>
      </c>
      <c r="F11" s="126">
        <v>877</v>
      </c>
      <c r="G11" s="126">
        <v>274.60000000000002</v>
      </c>
      <c r="H11" s="85"/>
    </row>
    <row r="12" spans="1:8" hidden="1">
      <c r="A12" s="19"/>
      <c r="B12" s="67"/>
      <c r="C12" s="41" t="s">
        <v>31</v>
      </c>
      <c r="D12" s="7" t="s">
        <v>75</v>
      </c>
      <c r="E12" s="7">
        <v>200</v>
      </c>
      <c r="F12" s="127"/>
      <c r="G12" s="127"/>
      <c r="H12" s="86"/>
    </row>
    <row r="13" spans="1:8" hidden="1">
      <c r="A13" s="103"/>
      <c r="B13" s="63"/>
      <c r="C13" s="40" t="s">
        <v>31</v>
      </c>
      <c r="D13" s="6" t="s">
        <v>12</v>
      </c>
      <c r="E13" s="6">
        <v>800</v>
      </c>
      <c r="F13" s="127"/>
      <c r="G13" s="127"/>
      <c r="H13" s="86"/>
    </row>
    <row r="14" spans="1:8" ht="15.75" hidden="1" customHeight="1">
      <c r="A14" s="154" t="s">
        <v>3</v>
      </c>
      <c r="B14" s="63"/>
      <c r="C14" s="156"/>
      <c r="D14" s="158" t="s">
        <v>34</v>
      </c>
      <c r="E14" s="158"/>
      <c r="F14" s="161">
        <f>F17+F18</f>
        <v>0</v>
      </c>
      <c r="G14" s="161">
        <f t="shared" ref="G14" si="2">G17+G18</f>
        <v>0</v>
      </c>
      <c r="H14" s="86"/>
    </row>
    <row r="15" spans="1:8" ht="15.75" hidden="1" customHeight="1">
      <c r="A15" s="155"/>
      <c r="B15" s="68"/>
      <c r="C15" s="157"/>
      <c r="D15" s="159"/>
      <c r="E15" s="159"/>
      <c r="F15" s="162"/>
      <c r="G15" s="162"/>
      <c r="H15" s="86"/>
    </row>
    <row r="16" spans="1:8" ht="15.75" hidden="1" customHeight="1">
      <c r="A16" s="155"/>
      <c r="B16" s="68"/>
      <c r="C16" s="105"/>
      <c r="D16" s="160"/>
      <c r="E16" s="160"/>
      <c r="F16" s="163"/>
      <c r="G16" s="163"/>
      <c r="H16" s="86"/>
    </row>
    <row r="17" spans="1:8" hidden="1">
      <c r="A17" s="98"/>
      <c r="B17" s="65"/>
      <c r="C17" s="40" t="s">
        <v>31</v>
      </c>
      <c r="D17" s="21" t="s">
        <v>24</v>
      </c>
      <c r="E17" s="21">
        <v>100</v>
      </c>
      <c r="F17" s="128"/>
      <c r="G17" s="128"/>
      <c r="H17" s="86"/>
    </row>
    <row r="18" spans="1:8" hidden="1">
      <c r="A18" s="104"/>
      <c r="B18" s="64"/>
      <c r="C18" s="100" t="s">
        <v>31</v>
      </c>
      <c r="D18" s="21" t="s">
        <v>24</v>
      </c>
      <c r="E18" s="21">
        <v>200</v>
      </c>
      <c r="F18" s="128"/>
      <c r="G18" s="128"/>
      <c r="H18" s="86"/>
    </row>
    <row r="19" spans="1:8" ht="31.5">
      <c r="A19" s="108" t="s">
        <v>4</v>
      </c>
      <c r="B19" s="69"/>
      <c r="C19" s="39"/>
      <c r="D19" s="15" t="s">
        <v>13</v>
      </c>
      <c r="E19" s="15"/>
      <c r="F19" s="125">
        <f>F20+F22+F29+F37+F43+F49+F53+F56</f>
        <v>9686.6</v>
      </c>
      <c r="G19" s="125">
        <f>G20+G22+G29+G37+G43+G49+G53+G56</f>
        <v>1607.2</v>
      </c>
      <c r="H19" s="84"/>
    </row>
    <row r="20" spans="1:8" ht="31.5">
      <c r="A20" s="98" t="s">
        <v>104</v>
      </c>
      <c r="B20" s="65"/>
      <c r="C20" s="42"/>
      <c r="D20" s="15" t="s">
        <v>105</v>
      </c>
      <c r="E20" s="6"/>
      <c r="F20" s="129">
        <f>F21</f>
        <v>1762.3</v>
      </c>
      <c r="G20" s="129">
        <f t="shared" ref="G20" si="3">G21</f>
        <v>279.10000000000002</v>
      </c>
      <c r="H20" s="85"/>
    </row>
    <row r="21" spans="1:8">
      <c r="A21" s="103"/>
      <c r="B21" s="63"/>
      <c r="C21" s="42" t="s">
        <v>32</v>
      </c>
      <c r="D21" s="6" t="s">
        <v>14</v>
      </c>
      <c r="E21" s="6">
        <v>100</v>
      </c>
      <c r="F21" s="126">
        <v>1762.3</v>
      </c>
      <c r="G21" s="126">
        <v>279.10000000000002</v>
      </c>
      <c r="H21" s="85"/>
    </row>
    <row r="22" spans="1:8" ht="24" customHeight="1">
      <c r="A22" s="154" t="s">
        <v>5</v>
      </c>
      <c r="B22" s="63"/>
      <c r="C22" s="156"/>
      <c r="D22" s="169" t="s">
        <v>37</v>
      </c>
      <c r="E22" s="166"/>
      <c r="F22" s="150">
        <f>F24+F25+F28+F26+F27</f>
        <v>2051.4</v>
      </c>
      <c r="G22" s="150">
        <f>G24+G25+G28+G26+G27</f>
        <v>344.7</v>
      </c>
      <c r="H22" s="87"/>
    </row>
    <row r="23" spans="1:8" ht="5.25" customHeight="1">
      <c r="A23" s="168"/>
      <c r="B23" s="64"/>
      <c r="C23" s="165"/>
      <c r="D23" s="170"/>
      <c r="E23" s="167"/>
      <c r="F23" s="151"/>
      <c r="G23" s="151"/>
      <c r="H23" s="87"/>
    </row>
    <row r="24" spans="1:8">
      <c r="A24" s="116"/>
      <c r="B24" s="100"/>
      <c r="C24" s="100" t="s">
        <v>35</v>
      </c>
      <c r="D24" s="6" t="s">
        <v>15</v>
      </c>
      <c r="E24" s="6">
        <v>100</v>
      </c>
      <c r="F24" s="126">
        <v>1473.3</v>
      </c>
      <c r="G24" s="126">
        <v>252.4</v>
      </c>
      <c r="H24" s="85"/>
    </row>
    <row r="25" spans="1:8">
      <c r="A25" s="116"/>
      <c r="B25" s="64"/>
      <c r="C25" s="100" t="s">
        <v>35</v>
      </c>
      <c r="D25" s="6" t="s">
        <v>15</v>
      </c>
      <c r="E25" s="6">
        <v>200</v>
      </c>
      <c r="F25" s="126">
        <v>567.1</v>
      </c>
      <c r="G25" s="126">
        <v>92.3</v>
      </c>
      <c r="H25" s="85"/>
    </row>
    <row r="26" spans="1:8" hidden="1">
      <c r="A26" s="104"/>
      <c r="B26" s="70" t="s">
        <v>102</v>
      </c>
      <c r="C26" s="100" t="s">
        <v>35</v>
      </c>
      <c r="D26" s="7" t="s">
        <v>109</v>
      </c>
      <c r="E26" s="6">
        <v>200</v>
      </c>
      <c r="F26" s="126">
        <v>0</v>
      </c>
      <c r="G26" s="126">
        <v>0</v>
      </c>
      <c r="H26" s="85"/>
    </row>
    <row r="27" spans="1:8" hidden="1">
      <c r="A27" s="104"/>
      <c r="B27" s="71" t="s">
        <v>107</v>
      </c>
      <c r="C27" s="100" t="s">
        <v>35</v>
      </c>
      <c r="D27" s="6" t="s">
        <v>15</v>
      </c>
      <c r="E27" s="6">
        <v>200</v>
      </c>
      <c r="F27" s="126">
        <v>0</v>
      </c>
      <c r="G27" s="126">
        <v>0</v>
      </c>
      <c r="H27" s="85"/>
    </row>
    <row r="28" spans="1:8">
      <c r="A28" s="104"/>
      <c r="B28" s="64"/>
      <c r="C28" s="100" t="s">
        <v>35</v>
      </c>
      <c r="D28" s="6" t="s">
        <v>15</v>
      </c>
      <c r="E28" s="6">
        <v>800</v>
      </c>
      <c r="F28" s="126">
        <v>11</v>
      </c>
      <c r="G28" s="126">
        <v>0</v>
      </c>
      <c r="H28" s="85"/>
    </row>
    <row r="29" spans="1:8">
      <c r="A29" s="164" t="s">
        <v>6</v>
      </c>
      <c r="B29" s="63"/>
      <c r="C29" s="156"/>
      <c r="D29" s="169" t="s">
        <v>36</v>
      </c>
      <c r="E29" s="166"/>
      <c r="F29" s="150">
        <f>F31+F33+F36+F32+F34+F35</f>
        <v>3530.2</v>
      </c>
      <c r="G29" s="150">
        <f t="shared" ref="G29" si="4">G31+G33+G36+G32+G34+G35</f>
        <v>621.70000000000005</v>
      </c>
      <c r="H29" s="87"/>
    </row>
    <row r="30" spans="1:8" ht="15.75" customHeight="1">
      <c r="A30" s="164"/>
      <c r="B30" s="64"/>
      <c r="C30" s="165"/>
      <c r="D30" s="170"/>
      <c r="E30" s="167"/>
      <c r="F30" s="151"/>
      <c r="G30" s="151"/>
      <c r="H30" s="87"/>
    </row>
    <row r="31" spans="1:8">
      <c r="A31" s="16" t="s">
        <v>100</v>
      </c>
      <c r="B31" s="40"/>
      <c r="C31" s="40" t="s">
        <v>38</v>
      </c>
      <c r="D31" s="6" t="s">
        <v>27</v>
      </c>
      <c r="E31" s="6">
        <v>100</v>
      </c>
      <c r="F31" s="126">
        <v>3279</v>
      </c>
      <c r="G31" s="126">
        <v>579.1</v>
      </c>
      <c r="H31" s="85"/>
    </row>
    <row r="32" spans="1:8">
      <c r="A32" s="5"/>
      <c r="B32" s="65"/>
      <c r="C32" s="40" t="s">
        <v>38</v>
      </c>
      <c r="D32" s="6" t="s">
        <v>27</v>
      </c>
      <c r="E32" s="6">
        <v>200</v>
      </c>
      <c r="F32" s="126">
        <v>159.19999999999999</v>
      </c>
      <c r="G32" s="126">
        <v>42.6</v>
      </c>
      <c r="H32" s="85"/>
    </row>
    <row r="33" spans="1:8" hidden="1">
      <c r="A33" s="17" t="s">
        <v>81</v>
      </c>
      <c r="B33" s="65"/>
      <c r="C33" s="40" t="s">
        <v>38</v>
      </c>
      <c r="D33" s="6" t="s">
        <v>27</v>
      </c>
      <c r="E33" s="6">
        <v>800</v>
      </c>
      <c r="F33" s="126"/>
      <c r="G33" s="126"/>
      <c r="H33" s="85"/>
    </row>
    <row r="34" spans="1:8">
      <c r="A34" s="17"/>
      <c r="B34" s="65"/>
      <c r="C34" s="40" t="s">
        <v>38</v>
      </c>
      <c r="D34" s="6" t="s">
        <v>27</v>
      </c>
      <c r="E34" s="6">
        <v>800</v>
      </c>
      <c r="F34" s="126">
        <v>2</v>
      </c>
      <c r="G34" s="126">
        <v>0</v>
      </c>
      <c r="H34" s="85"/>
    </row>
    <row r="35" spans="1:8">
      <c r="A35" s="17"/>
      <c r="B35" s="65"/>
      <c r="C35" s="40" t="s">
        <v>38</v>
      </c>
      <c r="D35" s="6" t="s">
        <v>52</v>
      </c>
      <c r="E35" s="6">
        <v>200</v>
      </c>
      <c r="F35" s="126">
        <v>80</v>
      </c>
      <c r="G35" s="126">
        <v>0</v>
      </c>
      <c r="H35" s="85"/>
    </row>
    <row r="36" spans="1:8">
      <c r="A36" s="17"/>
      <c r="B36" s="65"/>
      <c r="C36" s="40" t="s">
        <v>38</v>
      </c>
      <c r="D36" s="6" t="s">
        <v>52</v>
      </c>
      <c r="E36" s="6">
        <v>800</v>
      </c>
      <c r="F36" s="126">
        <v>10</v>
      </c>
      <c r="G36" s="126">
        <v>0</v>
      </c>
      <c r="H36" s="85"/>
    </row>
    <row r="37" spans="1:8" ht="14.25" customHeight="1">
      <c r="A37" s="164" t="s">
        <v>7</v>
      </c>
      <c r="B37" s="63"/>
      <c r="C37" s="156"/>
      <c r="D37" s="169" t="s">
        <v>39</v>
      </c>
      <c r="E37" s="166"/>
      <c r="F37" s="171">
        <f>F40+F41+F42</f>
        <v>229.1</v>
      </c>
      <c r="G37" s="171">
        <f>G40+G41+G42</f>
        <v>47</v>
      </c>
      <c r="H37" s="85"/>
    </row>
    <row r="38" spans="1:8" ht="5.25" hidden="1" customHeight="1">
      <c r="A38" s="164"/>
      <c r="B38" s="68"/>
      <c r="C38" s="157"/>
      <c r="D38" s="172"/>
      <c r="E38" s="173"/>
      <c r="F38" s="171"/>
      <c r="G38" s="171"/>
      <c r="H38" s="85"/>
    </row>
    <row r="39" spans="1:8" ht="15" hidden="1" customHeight="1">
      <c r="A39" s="164"/>
      <c r="B39" s="64"/>
      <c r="C39" s="165"/>
      <c r="D39" s="170"/>
      <c r="E39" s="167"/>
      <c r="F39" s="171"/>
      <c r="G39" s="171"/>
      <c r="H39" s="85"/>
    </row>
    <row r="40" spans="1:8">
      <c r="A40" s="103"/>
      <c r="B40" s="63"/>
      <c r="C40" s="99" t="s">
        <v>40</v>
      </c>
      <c r="D40" s="6" t="s">
        <v>16</v>
      </c>
      <c r="E40" s="101">
        <v>800</v>
      </c>
      <c r="F40" s="130">
        <v>1</v>
      </c>
      <c r="G40" s="130">
        <v>0</v>
      </c>
      <c r="H40" s="85"/>
    </row>
    <row r="41" spans="1:8">
      <c r="A41" s="103"/>
      <c r="B41" s="63"/>
      <c r="C41" s="99" t="s">
        <v>41</v>
      </c>
      <c r="D41" s="6" t="s">
        <v>18</v>
      </c>
      <c r="E41" s="101">
        <v>700</v>
      </c>
      <c r="F41" s="130">
        <v>1</v>
      </c>
      <c r="G41" s="130">
        <v>0</v>
      </c>
      <c r="H41" s="85"/>
    </row>
    <row r="42" spans="1:8">
      <c r="A42" s="103"/>
      <c r="B42" s="63"/>
      <c r="C42" s="99" t="s">
        <v>35</v>
      </c>
      <c r="D42" s="6" t="s">
        <v>17</v>
      </c>
      <c r="E42" s="101">
        <v>500</v>
      </c>
      <c r="F42" s="130">
        <v>227.1</v>
      </c>
      <c r="G42" s="130">
        <v>47</v>
      </c>
      <c r="H42" s="85"/>
    </row>
    <row r="43" spans="1:8">
      <c r="A43" s="154" t="s">
        <v>11</v>
      </c>
      <c r="B43" s="63"/>
      <c r="C43" s="156"/>
      <c r="D43" s="169" t="s">
        <v>42</v>
      </c>
      <c r="E43" s="166"/>
      <c r="F43" s="152">
        <f>F45+F46+F47+F48</f>
        <v>1331.4</v>
      </c>
      <c r="G43" s="152">
        <f t="shared" ref="G43" si="5">G45+G46+G47+G48</f>
        <v>187.9</v>
      </c>
      <c r="H43" s="85"/>
    </row>
    <row r="44" spans="1:8" ht="13.5" customHeight="1">
      <c r="A44" s="168"/>
      <c r="B44" s="64"/>
      <c r="C44" s="165"/>
      <c r="D44" s="170"/>
      <c r="E44" s="167"/>
      <c r="F44" s="153"/>
      <c r="G44" s="153"/>
      <c r="H44" s="85"/>
    </row>
    <row r="45" spans="1:8">
      <c r="A45" s="104"/>
      <c r="B45" s="64"/>
      <c r="C45" s="100" t="s">
        <v>43</v>
      </c>
      <c r="D45" s="6" t="s">
        <v>58</v>
      </c>
      <c r="E45" s="102">
        <v>200</v>
      </c>
      <c r="F45" s="131">
        <v>205.8</v>
      </c>
      <c r="G45" s="131">
        <v>0</v>
      </c>
      <c r="H45" s="85"/>
    </row>
    <row r="46" spans="1:8">
      <c r="A46" s="109"/>
      <c r="B46" s="64"/>
      <c r="C46" s="100" t="s">
        <v>56</v>
      </c>
      <c r="D46" s="6" t="s">
        <v>57</v>
      </c>
      <c r="E46" s="102">
        <v>600</v>
      </c>
      <c r="F46" s="131">
        <v>892.6</v>
      </c>
      <c r="G46" s="131">
        <v>148.80000000000001</v>
      </c>
      <c r="H46" s="85"/>
    </row>
    <row r="47" spans="1:8">
      <c r="A47" s="109"/>
      <c r="B47" s="64"/>
      <c r="C47" s="100" t="s">
        <v>44</v>
      </c>
      <c r="D47" s="6" t="s">
        <v>58</v>
      </c>
      <c r="E47" s="102">
        <v>200</v>
      </c>
      <c r="F47" s="131">
        <v>233</v>
      </c>
      <c r="G47" s="131">
        <v>39.1</v>
      </c>
      <c r="H47" s="85"/>
    </row>
    <row r="48" spans="1:8" hidden="1">
      <c r="A48" s="104"/>
      <c r="B48" s="64"/>
      <c r="C48" s="100" t="s">
        <v>44</v>
      </c>
      <c r="D48" s="6" t="s">
        <v>19</v>
      </c>
      <c r="E48" s="102">
        <v>200</v>
      </c>
      <c r="F48" s="132"/>
      <c r="G48" s="132"/>
      <c r="H48" s="86"/>
    </row>
    <row r="49" spans="1:8" ht="31.5">
      <c r="A49" s="98" t="s">
        <v>59</v>
      </c>
      <c r="B49" s="65"/>
      <c r="C49" s="42"/>
      <c r="D49" s="15" t="s">
        <v>106</v>
      </c>
      <c r="E49" s="6"/>
      <c r="F49" s="129">
        <f>F50+F51+F52</f>
        <v>443.2</v>
      </c>
      <c r="G49" s="129">
        <f t="shared" ref="G49" si="6">G50+G51+G52</f>
        <v>70.5</v>
      </c>
      <c r="H49" s="85"/>
    </row>
    <row r="50" spans="1:8">
      <c r="A50" s="17"/>
      <c r="B50" s="72" t="s">
        <v>102</v>
      </c>
      <c r="C50" s="43" t="s">
        <v>53</v>
      </c>
      <c r="D50" s="7" t="s">
        <v>89</v>
      </c>
      <c r="E50" s="21">
        <v>200</v>
      </c>
      <c r="F50" s="126">
        <v>177.1</v>
      </c>
      <c r="G50" s="126">
        <v>3.5</v>
      </c>
      <c r="H50" s="85"/>
    </row>
    <row r="51" spans="1:8">
      <c r="A51" s="98"/>
      <c r="B51" s="65" t="s">
        <v>107</v>
      </c>
      <c r="C51" s="43" t="s">
        <v>53</v>
      </c>
      <c r="D51" s="21" t="s">
        <v>89</v>
      </c>
      <c r="E51" s="21">
        <v>200</v>
      </c>
      <c r="F51" s="126">
        <v>246.1</v>
      </c>
      <c r="G51" s="126">
        <v>67</v>
      </c>
      <c r="H51" s="85"/>
    </row>
    <row r="52" spans="1:8">
      <c r="A52" s="98"/>
      <c r="B52" s="65"/>
      <c r="C52" s="42" t="s">
        <v>53</v>
      </c>
      <c r="D52" s="6" t="s">
        <v>60</v>
      </c>
      <c r="E52" s="6">
        <v>200</v>
      </c>
      <c r="F52" s="126">
        <v>20</v>
      </c>
      <c r="G52" s="126">
        <v>0</v>
      </c>
      <c r="H52" s="85"/>
    </row>
    <row r="53" spans="1:8" ht="30.75" customHeight="1">
      <c r="A53" s="2" t="s">
        <v>61</v>
      </c>
      <c r="B53" s="65"/>
      <c r="C53" s="40"/>
      <c r="D53" s="15" t="s">
        <v>63</v>
      </c>
      <c r="E53" s="6"/>
      <c r="F53" s="129">
        <f t="shared" ref="F53:G53" si="7">F54+F55</f>
        <v>224</v>
      </c>
      <c r="G53" s="129">
        <f t="shared" si="7"/>
        <v>37.1</v>
      </c>
      <c r="H53" s="85"/>
    </row>
    <row r="54" spans="1:8">
      <c r="A54" s="5"/>
      <c r="B54" s="72" t="s">
        <v>103</v>
      </c>
      <c r="C54" s="44" t="s">
        <v>46</v>
      </c>
      <c r="D54" s="7" t="s">
        <v>62</v>
      </c>
      <c r="E54" s="21">
        <v>100</v>
      </c>
      <c r="F54" s="126">
        <v>199.2</v>
      </c>
      <c r="G54" s="126">
        <v>37.1</v>
      </c>
      <c r="H54" s="85"/>
    </row>
    <row r="55" spans="1:8">
      <c r="A55" s="98"/>
      <c r="B55" s="72" t="s">
        <v>103</v>
      </c>
      <c r="C55" s="44" t="s">
        <v>46</v>
      </c>
      <c r="D55" s="7" t="s">
        <v>62</v>
      </c>
      <c r="E55" s="21">
        <v>200</v>
      </c>
      <c r="F55" s="126">
        <v>24.8</v>
      </c>
      <c r="G55" s="126">
        <v>0</v>
      </c>
      <c r="H55" s="85"/>
    </row>
    <row r="56" spans="1:8">
      <c r="A56" s="98" t="s">
        <v>112</v>
      </c>
      <c r="B56" s="73"/>
      <c r="C56" s="57"/>
      <c r="D56" s="15" t="s">
        <v>113</v>
      </c>
      <c r="E56" s="106"/>
      <c r="F56" s="129">
        <f>F57</f>
        <v>115</v>
      </c>
      <c r="G56" s="129">
        <f t="shared" ref="G56" si="8">G57</f>
        <v>19.2</v>
      </c>
      <c r="H56" s="85"/>
    </row>
    <row r="57" spans="1:8">
      <c r="A57" s="98"/>
      <c r="B57" s="73"/>
      <c r="C57" s="57" t="s">
        <v>114</v>
      </c>
      <c r="D57" s="106" t="s">
        <v>115</v>
      </c>
      <c r="E57" s="106">
        <v>300</v>
      </c>
      <c r="F57" s="126">
        <v>115</v>
      </c>
      <c r="G57" s="126">
        <v>19.2</v>
      </c>
      <c r="H57" s="85"/>
    </row>
    <row r="58" spans="1:8" ht="18.75" customHeight="1">
      <c r="A58" s="177" t="s">
        <v>8</v>
      </c>
      <c r="B58" s="74"/>
      <c r="C58" s="178"/>
      <c r="D58" s="169" t="s">
        <v>20</v>
      </c>
      <c r="E58" s="169"/>
      <c r="F58" s="174">
        <f>F60+F66+F71+F77+F80+F89+F91+F95</f>
        <v>4320.6000000000004</v>
      </c>
      <c r="G58" s="174">
        <f>G60+G66+G71+G77+G80+G89+G91+G95</f>
        <v>213.3</v>
      </c>
      <c r="H58" s="88"/>
    </row>
    <row r="59" spans="1:8" ht="0.75" hidden="1" customHeight="1">
      <c r="A59" s="177"/>
      <c r="B59" s="75"/>
      <c r="C59" s="179"/>
      <c r="D59" s="170"/>
      <c r="E59" s="170"/>
      <c r="F59" s="174"/>
      <c r="G59" s="174"/>
      <c r="H59" s="88"/>
    </row>
    <row r="60" spans="1:8" ht="15.75" hidden="1" customHeight="1">
      <c r="A60" s="154" t="s">
        <v>9</v>
      </c>
      <c r="B60" s="63"/>
      <c r="C60" s="156"/>
      <c r="D60" s="158" t="s">
        <v>47</v>
      </c>
      <c r="E60" s="158"/>
      <c r="F60" s="176">
        <f>F63+F64+F65</f>
        <v>0</v>
      </c>
      <c r="G60" s="176">
        <f t="shared" ref="G60" si="9">G63+G64+G65</f>
        <v>0</v>
      </c>
      <c r="H60" s="89"/>
    </row>
    <row r="61" spans="1:8" ht="15.75" hidden="1" customHeight="1">
      <c r="A61" s="155"/>
      <c r="B61" s="68"/>
      <c r="C61" s="157"/>
      <c r="D61" s="159"/>
      <c r="E61" s="159"/>
      <c r="F61" s="162"/>
      <c r="G61" s="162"/>
      <c r="H61" s="86"/>
    </row>
    <row r="62" spans="1:8" ht="15.75" hidden="1" customHeight="1">
      <c r="A62" s="155"/>
      <c r="B62" s="68"/>
      <c r="C62" s="105"/>
      <c r="D62" s="159"/>
      <c r="E62" s="107"/>
      <c r="F62" s="162"/>
      <c r="G62" s="162"/>
      <c r="H62" s="86"/>
    </row>
    <row r="63" spans="1:8" hidden="1">
      <c r="A63" s="17"/>
      <c r="B63" s="65"/>
      <c r="C63" s="40" t="s">
        <v>48</v>
      </c>
      <c r="D63" s="6" t="s">
        <v>25</v>
      </c>
      <c r="E63" s="6">
        <v>200</v>
      </c>
      <c r="F63" s="128"/>
      <c r="G63" s="128"/>
      <c r="H63" s="86"/>
    </row>
    <row r="64" spans="1:8" hidden="1">
      <c r="A64" s="22" t="s">
        <v>78</v>
      </c>
      <c r="B64" s="66"/>
      <c r="C64" s="41" t="s">
        <v>48</v>
      </c>
      <c r="D64" s="7" t="s">
        <v>26</v>
      </c>
      <c r="E64" s="6">
        <v>200</v>
      </c>
      <c r="F64" s="133"/>
      <c r="G64" s="133"/>
      <c r="H64" s="91"/>
    </row>
    <row r="65" spans="1:8" hidden="1">
      <c r="A65" s="19" t="s">
        <v>76</v>
      </c>
      <c r="B65" s="67"/>
      <c r="C65" s="40" t="s">
        <v>48</v>
      </c>
      <c r="D65" s="21" t="s">
        <v>26</v>
      </c>
      <c r="E65" s="6">
        <v>200</v>
      </c>
      <c r="F65" s="130"/>
      <c r="G65" s="130"/>
      <c r="H65" s="85"/>
    </row>
    <row r="66" spans="1:8">
      <c r="A66" s="154" t="s">
        <v>90</v>
      </c>
      <c r="B66" s="63"/>
      <c r="C66" s="156"/>
      <c r="D66" s="169" t="s">
        <v>54</v>
      </c>
      <c r="E66" s="166"/>
      <c r="F66" s="150">
        <f>F68+F69+F70</f>
        <v>408.90000000000003</v>
      </c>
      <c r="G66" s="150">
        <f t="shared" ref="G66" si="10">G68+G69+G70</f>
        <v>157.30000000000001</v>
      </c>
      <c r="H66" s="87"/>
    </row>
    <row r="67" spans="1:8" ht="2.25" customHeight="1">
      <c r="A67" s="168"/>
      <c r="B67" s="64"/>
      <c r="C67" s="165"/>
      <c r="D67" s="170"/>
      <c r="E67" s="167"/>
      <c r="F67" s="151"/>
      <c r="G67" s="151"/>
      <c r="H67" s="87"/>
    </row>
    <row r="68" spans="1:8">
      <c r="A68" s="98"/>
      <c r="B68" s="65"/>
      <c r="C68" s="40" t="s">
        <v>50</v>
      </c>
      <c r="D68" s="6" t="s">
        <v>21</v>
      </c>
      <c r="E68" s="6">
        <v>200</v>
      </c>
      <c r="F68" s="126">
        <v>183.5</v>
      </c>
      <c r="G68" s="126">
        <v>157.30000000000001</v>
      </c>
      <c r="H68" s="85"/>
    </row>
    <row r="69" spans="1:8">
      <c r="A69" s="18"/>
      <c r="B69" s="72" t="s">
        <v>102</v>
      </c>
      <c r="C69" s="44" t="s">
        <v>50</v>
      </c>
      <c r="D69" s="7" t="s">
        <v>28</v>
      </c>
      <c r="E69" s="6">
        <v>200</v>
      </c>
      <c r="F69" s="126">
        <v>198.6</v>
      </c>
      <c r="G69" s="126">
        <v>0</v>
      </c>
      <c r="H69" s="85"/>
    </row>
    <row r="70" spans="1:8">
      <c r="A70" s="19"/>
      <c r="B70" s="76" t="s">
        <v>107</v>
      </c>
      <c r="C70" s="40" t="s">
        <v>50</v>
      </c>
      <c r="D70" s="21" t="s">
        <v>28</v>
      </c>
      <c r="E70" s="6">
        <v>200</v>
      </c>
      <c r="F70" s="126">
        <v>26.8</v>
      </c>
      <c r="G70" s="126">
        <v>0</v>
      </c>
      <c r="H70" s="85"/>
    </row>
    <row r="71" spans="1:8">
      <c r="A71" s="103" t="s">
        <v>91</v>
      </c>
      <c r="B71" s="63"/>
      <c r="C71" s="99"/>
      <c r="D71" s="15" t="s">
        <v>49</v>
      </c>
      <c r="E71" s="6"/>
      <c r="F71" s="134">
        <f>F72+F73+F74+F75+F76</f>
        <v>1532.9</v>
      </c>
      <c r="G71" s="134">
        <f>G72+G73+G74+G75+G76</f>
        <v>0.9</v>
      </c>
      <c r="H71" s="87"/>
    </row>
    <row r="72" spans="1:8">
      <c r="A72" s="117"/>
      <c r="B72" s="65"/>
      <c r="C72" s="40" t="s">
        <v>50</v>
      </c>
      <c r="D72" s="6" t="s">
        <v>110</v>
      </c>
      <c r="E72" s="6">
        <v>200</v>
      </c>
      <c r="F72" s="135">
        <v>80</v>
      </c>
      <c r="G72" s="135">
        <v>0</v>
      </c>
      <c r="H72" s="87"/>
    </row>
    <row r="73" spans="1:8" ht="16.5" customHeight="1">
      <c r="A73" s="117"/>
      <c r="B73" s="63"/>
      <c r="C73" s="99" t="s">
        <v>50</v>
      </c>
      <c r="D73" s="6" t="s">
        <v>22</v>
      </c>
      <c r="E73" s="6">
        <v>200</v>
      </c>
      <c r="F73" s="126">
        <v>110.5</v>
      </c>
      <c r="G73" s="126">
        <v>0.9</v>
      </c>
      <c r="H73" s="86"/>
    </row>
    <row r="74" spans="1:8">
      <c r="A74" s="9"/>
      <c r="B74" s="72" t="s">
        <v>102</v>
      </c>
      <c r="C74" s="147" t="s">
        <v>127</v>
      </c>
      <c r="D74" s="7" t="s">
        <v>128</v>
      </c>
      <c r="E74" s="6">
        <v>200</v>
      </c>
      <c r="F74" s="126">
        <v>1100</v>
      </c>
      <c r="G74" s="126">
        <v>0</v>
      </c>
      <c r="H74" s="86"/>
    </row>
    <row r="75" spans="1:8">
      <c r="A75" s="9"/>
      <c r="B75" s="76" t="s">
        <v>107</v>
      </c>
      <c r="C75" s="147" t="s">
        <v>127</v>
      </c>
      <c r="D75" s="6" t="s">
        <v>128</v>
      </c>
      <c r="E75" s="6">
        <v>200</v>
      </c>
      <c r="F75" s="126">
        <v>192.4</v>
      </c>
      <c r="G75" s="126">
        <v>0</v>
      </c>
      <c r="H75" s="86"/>
    </row>
    <row r="76" spans="1:8">
      <c r="A76" s="9"/>
      <c r="B76" s="63" t="s">
        <v>111</v>
      </c>
      <c r="C76" s="147" t="s">
        <v>127</v>
      </c>
      <c r="D76" s="6" t="s">
        <v>128</v>
      </c>
      <c r="E76" s="6">
        <v>200</v>
      </c>
      <c r="F76" s="126">
        <v>50</v>
      </c>
      <c r="G76" s="126">
        <v>0</v>
      </c>
      <c r="H76" s="86"/>
    </row>
    <row r="77" spans="1:8" ht="31.5">
      <c r="A77" s="98" t="s">
        <v>92</v>
      </c>
      <c r="B77" s="63"/>
      <c r="C77" s="99"/>
      <c r="D77" s="15" t="s">
        <v>64</v>
      </c>
      <c r="E77" s="6"/>
      <c r="F77" s="136">
        <f>F78+F79</f>
        <v>70</v>
      </c>
      <c r="G77" s="136">
        <f t="shared" ref="G77" si="11">G78</f>
        <v>0</v>
      </c>
      <c r="H77" s="86"/>
    </row>
    <row r="78" spans="1:8">
      <c r="A78" s="98"/>
      <c r="B78" s="65"/>
      <c r="C78" s="40" t="s">
        <v>50</v>
      </c>
      <c r="D78" s="6" t="s">
        <v>51</v>
      </c>
      <c r="E78" s="6">
        <v>200</v>
      </c>
      <c r="F78" s="126">
        <v>70</v>
      </c>
      <c r="G78" s="128">
        <v>0</v>
      </c>
      <c r="H78" s="86"/>
    </row>
    <row r="79" spans="1:8" hidden="1">
      <c r="A79" s="16"/>
      <c r="B79" s="41" t="s">
        <v>102</v>
      </c>
      <c r="C79" s="44" t="s">
        <v>50</v>
      </c>
      <c r="D79" s="7" t="s">
        <v>108</v>
      </c>
      <c r="E79" s="21">
        <v>200</v>
      </c>
      <c r="F79" s="126"/>
      <c r="G79" s="128"/>
      <c r="H79" s="86"/>
    </row>
    <row r="80" spans="1:8" ht="15" customHeight="1">
      <c r="A80" s="98" t="s">
        <v>93</v>
      </c>
      <c r="B80" s="65"/>
      <c r="C80" s="44"/>
      <c r="D80" s="15" t="s">
        <v>65</v>
      </c>
      <c r="E80" s="21"/>
      <c r="F80" s="136">
        <f>F81+F82+F83+F84</f>
        <v>2123.8000000000002</v>
      </c>
      <c r="G80" s="136">
        <f>G81+G82+G83+G84</f>
        <v>55.1</v>
      </c>
      <c r="H80" s="86"/>
    </row>
    <row r="81" spans="1:8">
      <c r="A81" s="20"/>
      <c r="B81" s="72" t="s">
        <v>102</v>
      </c>
      <c r="C81" s="44" t="s">
        <v>45</v>
      </c>
      <c r="D81" s="7" t="s">
        <v>129</v>
      </c>
      <c r="E81" s="21">
        <v>200</v>
      </c>
      <c r="F81" s="126">
        <v>229</v>
      </c>
      <c r="G81" s="126">
        <v>0</v>
      </c>
      <c r="H81" s="91"/>
    </row>
    <row r="82" spans="1:8">
      <c r="A82" s="17"/>
      <c r="B82" s="73" t="s">
        <v>102</v>
      </c>
      <c r="C82" s="99" t="s">
        <v>50</v>
      </c>
      <c r="D82" s="7" t="s">
        <v>116</v>
      </c>
      <c r="E82" s="6">
        <v>200</v>
      </c>
      <c r="F82" s="135">
        <v>790.1</v>
      </c>
      <c r="G82" s="135">
        <v>0</v>
      </c>
      <c r="H82" s="87"/>
    </row>
    <row r="83" spans="1:8">
      <c r="A83" s="118"/>
      <c r="B83" s="76" t="s">
        <v>107</v>
      </c>
      <c r="C83" s="99" t="s">
        <v>50</v>
      </c>
      <c r="D83" s="21" t="s">
        <v>116</v>
      </c>
      <c r="E83" s="6">
        <v>200</v>
      </c>
      <c r="F83" s="135">
        <v>790.3</v>
      </c>
      <c r="G83" s="135">
        <v>0</v>
      </c>
      <c r="H83" s="87"/>
    </row>
    <row r="84" spans="1:8">
      <c r="A84" s="55"/>
      <c r="B84" s="65"/>
      <c r="C84" s="40" t="s">
        <v>50</v>
      </c>
      <c r="D84" s="6" t="s">
        <v>79</v>
      </c>
      <c r="E84" s="6">
        <v>200</v>
      </c>
      <c r="F84" s="126">
        <v>314.39999999999998</v>
      </c>
      <c r="G84" s="126">
        <v>55.1</v>
      </c>
      <c r="H84" s="85"/>
    </row>
    <row r="85" spans="1:8" hidden="1">
      <c r="A85" s="55"/>
      <c r="B85" s="72"/>
      <c r="C85" s="40"/>
      <c r="D85" s="7"/>
      <c r="E85" s="6"/>
      <c r="F85" s="128"/>
      <c r="G85" s="128">
        <v>0</v>
      </c>
      <c r="H85" s="86"/>
    </row>
    <row r="86" spans="1:8" hidden="1">
      <c r="A86" s="55"/>
      <c r="B86" s="65"/>
      <c r="C86" s="40"/>
      <c r="D86" s="6"/>
      <c r="E86" s="6"/>
      <c r="F86" s="128"/>
      <c r="G86" s="128">
        <v>0</v>
      </c>
      <c r="H86" s="86"/>
    </row>
    <row r="87" spans="1:8" hidden="1">
      <c r="A87" s="56"/>
      <c r="B87" s="77"/>
      <c r="C87" s="44"/>
      <c r="D87" s="21"/>
      <c r="E87" s="21"/>
      <c r="F87" s="126"/>
      <c r="G87" s="126">
        <v>0</v>
      </c>
      <c r="H87" s="85"/>
    </row>
    <row r="88" spans="1:8" hidden="1">
      <c r="A88" s="56"/>
      <c r="B88" s="57"/>
      <c r="C88" s="44"/>
      <c r="D88" s="21"/>
      <c r="E88" s="21"/>
      <c r="F88" s="126"/>
      <c r="G88" s="126">
        <v>0</v>
      </c>
      <c r="H88" s="85"/>
    </row>
    <row r="89" spans="1:8">
      <c r="A89" s="98" t="s">
        <v>94</v>
      </c>
      <c r="B89" s="65"/>
      <c r="C89" s="40"/>
      <c r="D89" s="15" t="s">
        <v>66</v>
      </c>
      <c r="E89" s="6"/>
      <c r="F89" s="136">
        <f>F90</f>
        <v>10</v>
      </c>
      <c r="G89" s="136">
        <f t="shared" ref="G89" si="12">G90</f>
        <v>0</v>
      </c>
      <c r="H89" s="86"/>
    </row>
    <row r="90" spans="1:8">
      <c r="A90" s="5"/>
      <c r="B90" s="65"/>
      <c r="C90" s="40" t="s">
        <v>50</v>
      </c>
      <c r="D90" s="6" t="s">
        <v>55</v>
      </c>
      <c r="E90" s="6">
        <v>200</v>
      </c>
      <c r="F90" s="126">
        <v>10</v>
      </c>
      <c r="G90" s="126">
        <v>0</v>
      </c>
      <c r="H90" s="85"/>
    </row>
    <row r="91" spans="1:8">
      <c r="A91" s="98" t="s">
        <v>95</v>
      </c>
      <c r="B91" s="65"/>
      <c r="C91" s="40"/>
      <c r="D91" s="59" t="s">
        <v>67</v>
      </c>
      <c r="E91" s="21"/>
      <c r="F91" s="136">
        <f>F92+F93+F94</f>
        <v>45</v>
      </c>
      <c r="G91" s="136">
        <f>G92+G93+G94</f>
        <v>0</v>
      </c>
      <c r="H91" s="86"/>
    </row>
    <row r="92" spans="1:8" hidden="1">
      <c r="A92" s="5"/>
      <c r="B92" s="65"/>
      <c r="C92" s="40" t="s">
        <v>69</v>
      </c>
      <c r="D92" s="21" t="s">
        <v>68</v>
      </c>
      <c r="E92" s="21">
        <v>200</v>
      </c>
      <c r="F92" s="126">
        <v>0</v>
      </c>
      <c r="G92" s="126">
        <v>0</v>
      </c>
      <c r="H92" s="85"/>
    </row>
    <row r="93" spans="1:8" hidden="1">
      <c r="A93" s="98"/>
      <c r="B93" s="65"/>
      <c r="C93" s="40" t="s">
        <v>69</v>
      </c>
      <c r="D93" s="21" t="s">
        <v>80</v>
      </c>
      <c r="E93" s="23">
        <v>400</v>
      </c>
      <c r="F93" s="128"/>
      <c r="G93" s="128"/>
      <c r="H93" s="86"/>
    </row>
    <row r="94" spans="1:8">
      <c r="A94" s="17"/>
      <c r="B94" s="65"/>
      <c r="C94" s="40" t="s">
        <v>69</v>
      </c>
      <c r="D94" s="21" t="s">
        <v>130</v>
      </c>
      <c r="E94" s="23">
        <v>500</v>
      </c>
      <c r="F94" s="128">
        <v>45</v>
      </c>
      <c r="G94" s="128">
        <v>0</v>
      </c>
      <c r="H94" s="86"/>
    </row>
    <row r="95" spans="1:8" ht="15.75" customHeight="1">
      <c r="A95" s="98" t="s">
        <v>96</v>
      </c>
      <c r="B95" s="78"/>
      <c r="C95" s="45"/>
      <c r="D95" s="58" t="s">
        <v>70</v>
      </c>
      <c r="E95" s="23"/>
      <c r="F95" s="136">
        <f>F96+F97+F98</f>
        <v>130</v>
      </c>
      <c r="G95" s="136">
        <f t="shared" ref="G95" si="13">G96+G97+G98</f>
        <v>0</v>
      </c>
      <c r="H95" s="86"/>
    </row>
    <row r="96" spans="1:8" ht="15" customHeight="1">
      <c r="A96" s="5"/>
      <c r="B96" s="78"/>
      <c r="C96" s="46" t="s">
        <v>45</v>
      </c>
      <c r="D96" s="23" t="s">
        <v>71</v>
      </c>
      <c r="E96" s="23">
        <v>200</v>
      </c>
      <c r="F96" s="126">
        <v>130</v>
      </c>
      <c r="G96" s="126">
        <v>0</v>
      </c>
      <c r="H96" s="85"/>
    </row>
    <row r="97" spans="1:8" ht="15" hidden="1" customHeight="1">
      <c r="A97" s="16"/>
      <c r="B97" s="45"/>
      <c r="C97" s="47" t="s">
        <v>45</v>
      </c>
      <c r="D97" s="24" t="s">
        <v>98</v>
      </c>
      <c r="E97" s="23">
        <v>200</v>
      </c>
      <c r="F97" s="126">
        <v>0</v>
      </c>
      <c r="G97" s="126">
        <v>0</v>
      </c>
      <c r="H97" s="85"/>
    </row>
    <row r="98" spans="1:8" ht="15" hidden="1" customHeight="1">
      <c r="A98" s="98"/>
      <c r="B98" s="78"/>
      <c r="C98" s="47" t="s">
        <v>45</v>
      </c>
      <c r="D98" s="23" t="s">
        <v>98</v>
      </c>
      <c r="E98" s="23">
        <v>200</v>
      </c>
      <c r="F98" s="126"/>
      <c r="G98" s="133"/>
      <c r="H98" s="91"/>
    </row>
    <row r="99" spans="1:8" ht="38.25" hidden="1" customHeight="1">
      <c r="A99" s="98" t="s">
        <v>97</v>
      </c>
      <c r="B99" s="78"/>
      <c r="C99" s="46" t="s">
        <v>45</v>
      </c>
      <c r="D99" s="23" t="s">
        <v>88</v>
      </c>
      <c r="E99" s="23">
        <v>200</v>
      </c>
      <c r="F99" s="128">
        <v>0</v>
      </c>
      <c r="G99" s="128"/>
      <c r="H99" s="86"/>
    </row>
    <row r="100" spans="1:8" hidden="1">
      <c r="A100" s="1"/>
      <c r="B100" s="79"/>
      <c r="C100" s="48"/>
      <c r="D100" s="25"/>
      <c r="E100" s="25"/>
      <c r="F100" s="137"/>
      <c r="G100" s="137"/>
      <c r="H100" s="84"/>
    </row>
    <row r="101" spans="1:8" ht="49.5" customHeight="1">
      <c r="A101" s="1" t="s">
        <v>86</v>
      </c>
      <c r="B101" s="79"/>
      <c r="C101" s="49"/>
      <c r="D101" s="37" t="s">
        <v>73</v>
      </c>
      <c r="E101" s="25"/>
      <c r="F101" s="37">
        <f>F102+F104</f>
        <v>16</v>
      </c>
      <c r="G101" s="37">
        <f>G102+G104</f>
        <v>0</v>
      </c>
      <c r="H101" s="84"/>
    </row>
    <row r="102" spans="1:8" ht="33" customHeight="1">
      <c r="A102" s="111" t="s">
        <v>74</v>
      </c>
      <c r="B102" s="112"/>
      <c r="C102" s="50" t="s">
        <v>45</v>
      </c>
      <c r="D102" s="26" t="s">
        <v>72</v>
      </c>
      <c r="E102" s="51">
        <v>200</v>
      </c>
      <c r="F102" s="126">
        <v>15</v>
      </c>
      <c r="G102" s="126">
        <v>0</v>
      </c>
      <c r="H102" s="85"/>
    </row>
    <row r="103" spans="1:8" ht="63.75" hidden="1" customHeight="1">
      <c r="A103" s="1" t="s">
        <v>87</v>
      </c>
      <c r="B103" s="80"/>
      <c r="C103" s="50" t="s">
        <v>45</v>
      </c>
      <c r="D103" s="27" t="s">
        <v>77</v>
      </c>
      <c r="E103" s="25">
        <v>500</v>
      </c>
      <c r="F103" s="137"/>
      <c r="G103" s="137"/>
      <c r="H103" s="84"/>
    </row>
    <row r="104" spans="1:8" ht="21.75" customHeight="1">
      <c r="A104" s="1"/>
      <c r="B104" s="80"/>
      <c r="C104" s="50" t="s">
        <v>45</v>
      </c>
      <c r="D104" s="26" t="s">
        <v>72</v>
      </c>
      <c r="E104" s="51">
        <v>500</v>
      </c>
      <c r="F104" s="128">
        <v>1</v>
      </c>
      <c r="G104" s="128">
        <v>0</v>
      </c>
      <c r="H104" s="84"/>
    </row>
    <row r="105" spans="1:8" ht="21.75" customHeight="1">
      <c r="A105" s="1" t="s">
        <v>82</v>
      </c>
      <c r="B105" s="80"/>
      <c r="C105" s="50"/>
      <c r="D105" s="28" t="s">
        <v>83</v>
      </c>
      <c r="E105" s="25"/>
      <c r="F105" s="125">
        <f>F106+F107+F108</f>
        <v>650</v>
      </c>
      <c r="G105" s="125">
        <f t="shared" ref="G105" si="14">G106+G107+G108</f>
        <v>0</v>
      </c>
      <c r="H105" s="84"/>
    </row>
    <row r="106" spans="1:8" ht="50.25" customHeight="1">
      <c r="A106" s="3" t="s">
        <v>101</v>
      </c>
      <c r="B106" s="81"/>
      <c r="C106" s="50" t="s">
        <v>48</v>
      </c>
      <c r="D106" s="29" t="s">
        <v>84</v>
      </c>
      <c r="E106" s="51">
        <v>200</v>
      </c>
      <c r="F106" s="126">
        <v>650</v>
      </c>
      <c r="G106" s="138" t="s">
        <v>131</v>
      </c>
      <c r="H106" s="85"/>
    </row>
    <row r="107" spans="1:8" ht="15" hidden="1" customHeight="1">
      <c r="A107" s="4"/>
      <c r="B107" s="82" t="s">
        <v>102</v>
      </c>
      <c r="C107" s="43" t="s">
        <v>48</v>
      </c>
      <c r="D107" s="30" t="s">
        <v>85</v>
      </c>
      <c r="E107" s="52">
        <v>200</v>
      </c>
      <c r="F107" s="126">
        <v>0</v>
      </c>
      <c r="G107" s="126"/>
      <c r="H107" s="85"/>
    </row>
    <row r="108" spans="1:8" ht="15" hidden="1" customHeight="1">
      <c r="A108" s="4"/>
      <c r="B108" s="81" t="s">
        <v>107</v>
      </c>
      <c r="C108" s="43" t="s">
        <v>48</v>
      </c>
      <c r="D108" s="31" t="s">
        <v>85</v>
      </c>
      <c r="E108" s="52">
        <v>200</v>
      </c>
      <c r="F108" s="126">
        <v>0</v>
      </c>
      <c r="G108" s="126"/>
      <c r="H108" s="85"/>
    </row>
    <row r="109" spans="1:8" ht="15" customHeight="1">
      <c r="A109" s="113" t="s">
        <v>117</v>
      </c>
      <c r="B109" s="79"/>
      <c r="C109" s="114" t="s">
        <v>118</v>
      </c>
      <c r="D109" s="115" t="s">
        <v>119</v>
      </c>
      <c r="E109" s="115">
        <v>800</v>
      </c>
      <c r="F109" s="139">
        <v>0</v>
      </c>
      <c r="G109" s="140"/>
      <c r="H109" s="85"/>
    </row>
    <row r="110" spans="1:8">
      <c r="A110" s="14" t="s">
        <v>99</v>
      </c>
      <c r="B110" s="62"/>
      <c r="C110" s="39"/>
      <c r="D110" s="15"/>
      <c r="E110" s="15"/>
      <c r="F110" s="141">
        <f>F7+F19+F58+F100+F101+F103+F105+F109</f>
        <v>17810.400000000001</v>
      </c>
      <c r="G110" s="142">
        <f>G7+G19+G58+G100+G101+G103+G105</f>
        <v>2395.9000000000005</v>
      </c>
      <c r="H110" s="90"/>
    </row>
    <row r="111" spans="1:8">
      <c r="D111" s="32"/>
    </row>
    <row r="112" spans="1:8" ht="21.75" customHeight="1">
      <c r="A112" s="34" t="s">
        <v>125</v>
      </c>
      <c r="D112" s="33"/>
      <c r="F112" s="143"/>
      <c r="G112" s="122"/>
      <c r="H112" s="92"/>
    </row>
    <row r="113" spans="1:8">
      <c r="A113" s="110"/>
      <c r="F113" s="144"/>
      <c r="G113" s="144"/>
      <c r="H113" s="93"/>
    </row>
    <row r="114" spans="1:8" ht="20.25" customHeight="1">
      <c r="D114" s="33"/>
      <c r="F114" s="122"/>
      <c r="G114" s="124"/>
      <c r="H114" s="94"/>
    </row>
    <row r="115" spans="1:8">
      <c r="A115" s="120"/>
    </row>
    <row r="116" spans="1:8">
      <c r="A116" s="119"/>
      <c r="D116" s="33"/>
      <c r="E116" s="53"/>
      <c r="F116" s="124"/>
      <c r="G116" s="124"/>
      <c r="H116" s="95"/>
    </row>
    <row r="118" spans="1:8">
      <c r="E118" s="54"/>
      <c r="F118" s="145"/>
      <c r="G118" s="145"/>
      <c r="H118" s="96"/>
    </row>
    <row r="119" spans="1:8">
      <c r="E119" s="54"/>
      <c r="F119" s="145"/>
      <c r="G119" s="145"/>
      <c r="H119" s="96"/>
    </row>
    <row r="120" spans="1:8">
      <c r="E120" s="54"/>
      <c r="F120" s="145"/>
      <c r="G120" s="145"/>
      <c r="H120" s="96"/>
    </row>
    <row r="121" spans="1:8">
      <c r="E121" s="54"/>
      <c r="F121" s="145"/>
      <c r="G121" s="145"/>
      <c r="H121" s="96"/>
    </row>
    <row r="122" spans="1:8">
      <c r="E122" s="54"/>
      <c r="F122" s="145"/>
      <c r="G122" s="145"/>
      <c r="H122" s="96"/>
    </row>
    <row r="123" spans="1:8">
      <c r="F123" s="144"/>
      <c r="G123" s="144"/>
      <c r="H123" s="93"/>
    </row>
    <row r="124" spans="1:8">
      <c r="G124" s="145"/>
      <c r="H124" s="96"/>
    </row>
    <row r="125" spans="1:8">
      <c r="G125" s="146"/>
      <c r="H125" s="97"/>
    </row>
    <row r="126" spans="1:8">
      <c r="H126" s="38"/>
    </row>
  </sheetData>
  <mergeCells count="58">
    <mergeCell ref="A1:G1"/>
    <mergeCell ref="A66:A67"/>
    <mergeCell ref="C66:C67"/>
    <mergeCell ref="D66:D67"/>
    <mergeCell ref="E66:E67"/>
    <mergeCell ref="F66:F67"/>
    <mergeCell ref="G66:G67"/>
    <mergeCell ref="A60:A62"/>
    <mergeCell ref="C60:C61"/>
    <mergeCell ref="D60:D62"/>
    <mergeCell ref="E60:E61"/>
    <mergeCell ref="F60:F62"/>
    <mergeCell ref="G60:G62"/>
    <mergeCell ref="A58:A59"/>
    <mergeCell ref="C58:C59"/>
    <mergeCell ref="D58:D59"/>
    <mergeCell ref="E58:E59"/>
    <mergeCell ref="F58:F59"/>
    <mergeCell ref="G58:G59"/>
    <mergeCell ref="A43:A44"/>
    <mergeCell ref="C43:C44"/>
    <mergeCell ref="D43:D44"/>
    <mergeCell ref="E43:E44"/>
    <mergeCell ref="F43:F44"/>
    <mergeCell ref="G43:G44"/>
    <mergeCell ref="G37:G39"/>
    <mergeCell ref="A29:A30"/>
    <mergeCell ref="C29:C30"/>
    <mergeCell ref="D29:D30"/>
    <mergeCell ref="E29:E30"/>
    <mergeCell ref="F29:F30"/>
    <mergeCell ref="G29:G30"/>
    <mergeCell ref="A37:A39"/>
    <mergeCell ref="C37:C39"/>
    <mergeCell ref="D37:D39"/>
    <mergeCell ref="E37:E39"/>
    <mergeCell ref="F37:F39"/>
    <mergeCell ref="A22:A23"/>
    <mergeCell ref="C22:C23"/>
    <mergeCell ref="D22:D23"/>
    <mergeCell ref="E22:E23"/>
    <mergeCell ref="F22:F23"/>
    <mergeCell ref="A4:G4"/>
    <mergeCell ref="A3:G3"/>
    <mergeCell ref="A2:G2"/>
    <mergeCell ref="G22:G23"/>
    <mergeCell ref="G8:G9"/>
    <mergeCell ref="A14:A16"/>
    <mergeCell ref="C14:C15"/>
    <mergeCell ref="D14:D16"/>
    <mergeCell ref="E14:E16"/>
    <mergeCell ref="F14:F16"/>
    <mergeCell ref="G14:G16"/>
    <mergeCell ref="A8:A9"/>
    <mergeCell ref="C8:C9"/>
    <mergeCell ref="D8:D9"/>
    <mergeCell ref="E8:E9"/>
    <mergeCell ref="F8:F9"/>
  </mergeCells>
  <pageMargins left="0.70866141732283472" right="0.11811023622047245" top="0.35433070866141736" bottom="0.35433070866141736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Администратор1</dc:creator>
  <cp:lastModifiedBy>ELytikova</cp:lastModifiedBy>
  <cp:lastPrinted>2026-04-08T07:55:09Z</cp:lastPrinted>
  <dcterms:created xsi:type="dcterms:W3CDTF">2015-03-06T04:53:28Z</dcterms:created>
  <dcterms:modified xsi:type="dcterms:W3CDTF">2026-04-08T07:55:14Z</dcterms:modified>
</cp:coreProperties>
</file>